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Users\admin\Desktop\2023 год Учебные планы\1. СПЕЦИАЛЬНОСТИ\3. Физическая культура\ЗФО\"/>
    </mc:Choice>
  </mc:AlternateContent>
  <xr:revisionPtr revIDLastSave="0" documentId="13_ncr:1_{2C380995-8153-43E9-B95D-5F1AEC75A7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40" i="1"/>
  <c r="E29" i="1"/>
  <c r="E16" i="1"/>
  <c r="E15" i="1" s="1"/>
  <c r="E9" i="1"/>
  <c r="E55" i="1" l="1"/>
  <c r="Z61" i="1"/>
  <c r="X61" i="1"/>
  <c r="V61" i="1"/>
  <c r="T61" i="1"/>
  <c r="R61" i="1"/>
  <c r="P61" i="1"/>
  <c r="N61" i="1"/>
  <c r="L61" i="1"/>
  <c r="Z60" i="1"/>
  <c r="X60" i="1"/>
  <c r="V60" i="1"/>
  <c r="T60" i="1"/>
  <c r="R60" i="1"/>
  <c r="P60" i="1"/>
  <c r="N60" i="1"/>
  <c r="L60" i="1"/>
  <c r="G54" i="1"/>
  <c r="F54" i="1" s="1"/>
  <c r="G53" i="1"/>
  <c r="F53" i="1" s="1"/>
  <c r="J52" i="1"/>
  <c r="I52" i="1"/>
  <c r="H52" i="1"/>
  <c r="F52" i="1" s="1"/>
  <c r="J51" i="1"/>
  <c r="J50" i="1" s="1"/>
  <c r="I51" i="1"/>
  <c r="H51" i="1"/>
  <c r="F51" i="1" s="1"/>
  <c r="F50" i="1" s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G50" i="1"/>
  <c r="D50" i="1"/>
  <c r="G49" i="1"/>
  <c r="F49" i="1"/>
  <c r="G48" i="1"/>
  <c r="F48" i="1"/>
  <c r="J47" i="1"/>
  <c r="I47" i="1"/>
  <c r="I46" i="1" s="1"/>
  <c r="H47" i="1"/>
  <c r="F47" i="1"/>
  <c r="F46" i="1" s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H46" i="1"/>
  <c r="G46" i="1"/>
  <c r="G40" i="1" s="1"/>
  <c r="D46" i="1"/>
  <c r="G45" i="1"/>
  <c r="F45" i="1" s="1"/>
  <c r="G44" i="1"/>
  <c r="F44" i="1" s="1"/>
  <c r="J43" i="1"/>
  <c r="I43" i="1"/>
  <c r="H43" i="1"/>
  <c r="F43" i="1" s="1"/>
  <c r="J42" i="1"/>
  <c r="J41" i="1" s="1"/>
  <c r="I42" i="1"/>
  <c r="H42" i="1"/>
  <c r="F42" i="1" s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I41" i="1"/>
  <c r="G41" i="1"/>
  <c r="D41" i="1"/>
  <c r="AA40" i="1"/>
  <c r="Y40" i="1"/>
  <c r="W40" i="1"/>
  <c r="U40" i="1"/>
  <c r="S40" i="1"/>
  <c r="Q40" i="1"/>
  <c r="O40" i="1"/>
  <c r="M40" i="1"/>
  <c r="K40" i="1"/>
  <c r="D40" i="1"/>
  <c r="J39" i="1"/>
  <c r="I39" i="1"/>
  <c r="H39" i="1"/>
  <c r="F39" i="1"/>
  <c r="J38" i="1"/>
  <c r="I38" i="1"/>
  <c r="H38" i="1"/>
  <c r="F38" i="1"/>
  <c r="J37" i="1"/>
  <c r="I37" i="1"/>
  <c r="H37" i="1"/>
  <c r="F37" i="1"/>
  <c r="J36" i="1"/>
  <c r="I36" i="1"/>
  <c r="H36" i="1"/>
  <c r="F36" i="1"/>
  <c r="J35" i="1"/>
  <c r="I35" i="1"/>
  <c r="H35" i="1"/>
  <c r="F35" i="1"/>
  <c r="J34" i="1"/>
  <c r="I34" i="1"/>
  <c r="H34" i="1"/>
  <c r="F34" i="1"/>
  <c r="J33" i="1"/>
  <c r="I33" i="1"/>
  <c r="H33" i="1"/>
  <c r="F33" i="1"/>
  <c r="J32" i="1"/>
  <c r="I32" i="1"/>
  <c r="H32" i="1"/>
  <c r="F32" i="1"/>
  <c r="J31" i="1"/>
  <c r="I31" i="1"/>
  <c r="H31" i="1"/>
  <c r="F31" i="1"/>
  <c r="J30" i="1"/>
  <c r="I30" i="1"/>
  <c r="I29" i="1" s="1"/>
  <c r="H30" i="1"/>
  <c r="F30" i="1"/>
  <c r="F29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D29" i="1"/>
  <c r="D16" i="1" s="1"/>
  <c r="J28" i="1"/>
  <c r="I28" i="1"/>
  <c r="H28" i="1"/>
  <c r="F28" i="1" s="1"/>
  <c r="J27" i="1"/>
  <c r="I27" i="1"/>
  <c r="H27" i="1"/>
  <c r="F27" i="1" s="1"/>
  <c r="J26" i="1"/>
  <c r="I26" i="1"/>
  <c r="H26" i="1"/>
  <c r="F26" i="1" s="1"/>
  <c r="J25" i="1"/>
  <c r="I25" i="1"/>
  <c r="H25" i="1"/>
  <c r="F25" i="1" s="1"/>
  <c r="K24" i="1"/>
  <c r="K16" i="1" s="1"/>
  <c r="J24" i="1"/>
  <c r="I24" i="1"/>
  <c r="H24" i="1"/>
  <c r="F24" i="1" s="1"/>
  <c r="J23" i="1"/>
  <c r="I23" i="1"/>
  <c r="H23" i="1"/>
  <c r="F23" i="1" s="1"/>
  <c r="J22" i="1"/>
  <c r="I22" i="1"/>
  <c r="H22" i="1"/>
  <c r="F22" i="1" s="1"/>
  <c r="J21" i="1"/>
  <c r="I21" i="1"/>
  <c r="H21" i="1"/>
  <c r="F21" i="1" s="1"/>
  <c r="J20" i="1"/>
  <c r="I20" i="1"/>
  <c r="H20" i="1"/>
  <c r="F20" i="1" s="1"/>
  <c r="J19" i="1"/>
  <c r="I19" i="1"/>
  <c r="H19" i="1"/>
  <c r="F19" i="1" s="1"/>
  <c r="J18" i="1"/>
  <c r="I18" i="1"/>
  <c r="H18" i="1"/>
  <c r="F18" i="1" s="1"/>
  <c r="J17" i="1"/>
  <c r="I17" i="1"/>
  <c r="H17" i="1"/>
  <c r="F17" i="1" s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G16" i="1"/>
  <c r="AA15" i="1"/>
  <c r="W15" i="1"/>
  <c r="S15" i="1"/>
  <c r="O15" i="1"/>
  <c r="J14" i="1"/>
  <c r="I14" i="1"/>
  <c r="H14" i="1"/>
  <c r="F14" i="1" s="1"/>
  <c r="J13" i="1"/>
  <c r="I13" i="1"/>
  <c r="H13" i="1"/>
  <c r="F13" i="1" s="1"/>
  <c r="J12" i="1"/>
  <c r="I12" i="1"/>
  <c r="H12" i="1"/>
  <c r="F12" i="1" s="1"/>
  <c r="J11" i="1"/>
  <c r="I11" i="1"/>
  <c r="H11" i="1"/>
  <c r="F11" i="1" s="1"/>
  <c r="J10" i="1"/>
  <c r="J9" i="1" s="1"/>
  <c r="I10" i="1"/>
  <c r="I9" i="1" s="1"/>
  <c r="H10" i="1"/>
  <c r="F10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H9" i="1"/>
  <c r="G9" i="1"/>
  <c r="D9" i="1"/>
  <c r="G15" i="1" l="1"/>
  <c r="G55" i="1" s="1"/>
  <c r="M15" i="1"/>
  <c r="Q15" i="1"/>
  <c r="U15" i="1"/>
  <c r="Y15" i="1"/>
  <c r="D15" i="1"/>
  <c r="D55" i="1" s="1"/>
  <c r="F41" i="1"/>
  <c r="F9" i="1"/>
  <c r="F16" i="1"/>
  <c r="L40" i="1"/>
  <c r="N40" i="1"/>
  <c r="P40" i="1"/>
  <c r="R40" i="1"/>
  <c r="T40" i="1"/>
  <c r="V40" i="1"/>
  <c r="X40" i="1"/>
  <c r="Z40" i="1"/>
  <c r="I40" i="1"/>
  <c r="N55" i="1"/>
  <c r="R55" i="1"/>
  <c r="V55" i="1"/>
  <c r="Z55" i="1"/>
  <c r="J40" i="1"/>
  <c r="J15" i="1" s="1"/>
  <c r="J55" i="1" s="1"/>
  <c r="H16" i="1"/>
  <c r="K15" i="1"/>
  <c r="K55" i="1" s="1"/>
  <c r="H41" i="1"/>
  <c r="L55" i="1"/>
  <c r="P55" i="1"/>
  <c r="T55" i="1"/>
  <c r="X55" i="1"/>
  <c r="F40" i="1"/>
  <c r="F15" i="1" s="1"/>
  <c r="F55" i="1" s="1"/>
  <c r="L15" i="1"/>
  <c r="N15" i="1"/>
  <c r="P15" i="1"/>
  <c r="R15" i="1"/>
  <c r="T15" i="1"/>
  <c r="V15" i="1"/>
  <c r="X15" i="1"/>
  <c r="Z15" i="1"/>
  <c r="I16" i="1"/>
  <c r="I15" i="1" s="1"/>
  <c r="I55" i="1" s="1"/>
  <c r="L56" i="1"/>
  <c r="P56" i="1"/>
  <c r="T56" i="1"/>
  <c r="X56" i="1"/>
  <c r="H50" i="1"/>
  <c r="H40" i="1" l="1"/>
  <c r="H15" i="1" s="1"/>
  <c r="H55" i="1" s="1"/>
</calcChain>
</file>

<file path=xl/sharedStrings.xml><?xml version="1.0" encoding="utf-8"?>
<sst xmlns="http://schemas.openxmlformats.org/spreadsheetml/2006/main" count="225" uniqueCount="183">
  <si>
    <t>План учебного процесса 49.02.01 Физическая культура 2023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</si>
  <si>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</si>
  <si>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</si>
  <si>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</si>
  <si>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</si>
  <si>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Распределение обязательной учебной нагрузки (включая обязательную аудиторную нагрузку и все виды практики в составе профессинальных модулей) по курсам и семестрам (час. в семестре)</t>
  </si>
  <si>
    <t>максимальная</t>
  </si>
  <si>
    <t>самостоятельная учебная  работа</t>
  </si>
  <si>
    <t>Обязательная аудиторная</t>
  </si>
  <si>
    <t>I курс</t>
  </si>
  <si>
    <t>II курс</t>
  </si>
  <si>
    <t>III курс</t>
  </si>
  <si>
    <t>IV курс</t>
  </si>
  <si>
    <t>обязательная при очной форме обучения</t>
  </si>
  <si>
    <t>всего занятий</t>
  </si>
  <si>
    <t>теоретическое обучение</t>
  </si>
  <si>
    <t>лабораторных и практических занятий</t>
  </si>
  <si>
    <t xml:space="preserve">курсовых работ (проектов) </t>
  </si>
  <si>
    <t>1 сем</t>
  </si>
  <si>
    <t>2 сем.</t>
  </si>
  <si>
    <t>3 сем.</t>
  </si>
  <si>
    <t>4 сем.</t>
  </si>
  <si>
    <t>5 сем.</t>
  </si>
  <si>
    <t>6 сем.</t>
  </si>
  <si>
    <t>7 сем.</t>
  </si>
  <si>
    <t>8 сем.</t>
  </si>
  <si>
    <t xml:space="preserve">обзорно-установочные </t>
  </si>
  <si>
    <t xml:space="preserve">лабораторно-практические </t>
  </si>
  <si>
    <t>лабораторно-практические</t>
  </si>
  <si>
    <t>СГ.00</t>
  </si>
  <si>
    <t>Социально-гуманитарный цикл</t>
  </si>
  <si>
    <t>2З/10ДЗ/0э</t>
  </si>
  <si>
    <t>СГ.01</t>
  </si>
  <si>
    <t>История России</t>
  </si>
  <si>
    <t>ДЗ</t>
  </si>
  <si>
    <t>СГ.02</t>
  </si>
  <si>
    <t>Иностранный язык в профессиональной деятельности</t>
  </si>
  <si>
    <t xml:space="preserve">  ДЗ,ДЗ,ДЗ,ДЗ,ДЗ,ДЗ,ДЗ</t>
  </si>
  <si>
    <t>СГ.03</t>
  </si>
  <si>
    <t xml:space="preserve">Безопасность жизнедеятельности </t>
  </si>
  <si>
    <t>СГ.04</t>
  </si>
  <si>
    <t>Физическая культура</t>
  </si>
  <si>
    <t>З, З</t>
  </si>
  <si>
    <t>СГ.05</t>
  </si>
  <si>
    <t>Основы финансовой грамотности</t>
  </si>
  <si>
    <t>ОП.00</t>
  </si>
  <si>
    <t>1з/26дз/17э</t>
  </si>
  <si>
    <r>
      <t xml:space="preserve">Общепрофессиональные дисциплины </t>
    </r>
    <r>
      <rPr>
        <b/>
        <i/>
        <sz val="12"/>
        <color indexed="8"/>
        <rFont val="Times New Roman"/>
        <family val="1"/>
        <charset val="204"/>
      </rPr>
      <t xml:space="preserve"> </t>
    </r>
  </si>
  <si>
    <t>0З/14 ДЗ/1ДЗ(к)/11Э/1Э(к)</t>
  </si>
  <si>
    <t>ОП.01</t>
  </si>
  <si>
    <t>Основы педагогики</t>
  </si>
  <si>
    <t>ОП.02</t>
  </si>
  <si>
    <t>Основы психологии</t>
  </si>
  <si>
    <t>ОП.03</t>
  </si>
  <si>
    <t>Основы обучения лиц с особыми образовательными потребностями</t>
  </si>
  <si>
    <t>ОП.04</t>
  </si>
  <si>
    <t>Русский язык и культура профессиональной коммуникации педагога</t>
  </si>
  <si>
    <t>ОП.05</t>
  </si>
  <si>
    <t>Возрастная анатомия, физиология и гигиена</t>
  </si>
  <si>
    <t>Э</t>
  </si>
  <si>
    <t>ОП.06</t>
  </si>
  <si>
    <t>Проектная и исследовательская деятельность в профессиональной сфере</t>
  </si>
  <si>
    <t>ОП.07</t>
  </si>
  <si>
    <t>Информатика и информационно-коммуникационные технологии в профессиональной деятельности</t>
  </si>
  <si>
    <t xml:space="preserve">  ДЗ</t>
  </si>
  <si>
    <t>ОП.08</t>
  </si>
  <si>
    <t>Математические методы решения профессиональных задач</t>
  </si>
  <si>
    <t>ОП.09</t>
  </si>
  <si>
    <t>Анатомия и физиология человека</t>
  </si>
  <si>
    <t>Э(к)1</t>
  </si>
  <si>
    <t>ОП.10</t>
  </si>
  <si>
    <t>Гигиенические основы физической культуры и спорта</t>
  </si>
  <si>
    <t>ОП.11</t>
  </si>
  <si>
    <t>Теория и история физической культуры и спорта</t>
  </si>
  <si>
    <t>ОП.12</t>
  </si>
  <si>
    <t>Основы биомеханики</t>
  </si>
  <si>
    <t>ОП.13</t>
  </si>
  <si>
    <t>Базовые и новые виды физкультурно-спортивной работы</t>
  </si>
  <si>
    <t>0З/4ДЗ/9Э</t>
  </si>
  <si>
    <t>ОП.13.01</t>
  </si>
  <si>
    <t>Гимнастика</t>
  </si>
  <si>
    <t>ОП.13.02</t>
  </si>
  <si>
    <t>Спортивные игры</t>
  </si>
  <si>
    <t>Э, ДЗ, Э</t>
  </si>
  <si>
    <t>ОП.13.03</t>
  </si>
  <si>
    <t>Подвижные игры</t>
  </si>
  <si>
    <t>ОП.13.04</t>
  </si>
  <si>
    <t>Легкая атлетика</t>
  </si>
  <si>
    <t>ОП.13.05</t>
  </si>
  <si>
    <t>Плавание</t>
  </si>
  <si>
    <t>ОП.13.06</t>
  </si>
  <si>
    <t>Туризм</t>
  </si>
  <si>
    <t>ОП.13.07</t>
  </si>
  <si>
    <t>Новые виды физкультурно-спортивных занятий</t>
  </si>
  <si>
    <t>ОП.13.08</t>
  </si>
  <si>
    <t>Художественная гимнастика, спортивная борьба</t>
  </si>
  <si>
    <t>ОП.15</t>
  </si>
  <si>
    <t>Основы врачебного контроля, лечебной физической культуры и массажа</t>
  </si>
  <si>
    <t>ОП.16</t>
  </si>
  <si>
    <t>Основы предпринимательской деятельности</t>
  </si>
  <si>
    <t>ПМ.00</t>
  </si>
  <si>
    <t>Профессиональные модули</t>
  </si>
  <si>
    <t>0з/10дз/6э</t>
  </si>
  <si>
    <t>ПМ.01</t>
  </si>
  <si>
    <t>Организация и проведение физкультурно-спортивной работы</t>
  </si>
  <si>
    <t>0З/1ДЗ/6Дз(к)/1Э(к)/1ЭМ</t>
  </si>
  <si>
    <t>МДК.01.01</t>
  </si>
  <si>
    <t>Организационно-методические основы физкультурно-спортивной работы</t>
  </si>
  <si>
    <t>ДЗ(к)2, Э(к)2,ДЗ(к)3</t>
  </si>
  <si>
    <t>МДК.01.02</t>
  </si>
  <si>
    <t>Организация спортивно-массовых соревнований и мероприятий по выполнению требований Всероссийского физкультурно-спортивного комплекса "Готов к труду и обороне"</t>
  </si>
  <si>
    <t>УП.01</t>
  </si>
  <si>
    <t>Учебная практика</t>
  </si>
  <si>
    <t>ДЗ(к)4, ДЗ</t>
  </si>
  <si>
    <t>ПП.01</t>
  </si>
  <si>
    <t xml:space="preserve">Производственная практика </t>
  </si>
  <si>
    <t>ДЗ(к)5, ДЗ(к)6</t>
  </si>
  <si>
    <t>ПМ. 02</t>
  </si>
  <si>
    <t>Методическое обеспечение организации физкультурной и спортивной деятельности</t>
  </si>
  <si>
    <t>0З/1ДЗ/2ДЗ(к)/1Э/1ЭМ</t>
  </si>
  <si>
    <t>МДК.02.01</t>
  </si>
  <si>
    <t>Теоретические и прикладные аспекты методической работы в области физической культуры и спорта</t>
  </si>
  <si>
    <t>Э, ДЗ</t>
  </si>
  <si>
    <t>УП.02</t>
  </si>
  <si>
    <t>ДЗ(к)7</t>
  </si>
  <si>
    <t>ПП.02</t>
  </si>
  <si>
    <t>ДЗ(к)8</t>
  </si>
  <si>
    <t>ПМ. 03</t>
  </si>
  <si>
    <t>Преподавание физической культуры по основным общеобразовательным программам</t>
  </si>
  <si>
    <t>0З/1ДЗ/6ДЗ(к)/1Э/3Э(к)/1ЭМ</t>
  </si>
  <si>
    <t>МДК.03.01</t>
  </si>
  <si>
    <t>Методика обучения предмету "Физическая культура"</t>
  </si>
  <si>
    <t>Э(к)3, Э(к)4, ДЗ(к)9, ДЗ, Э(к)5</t>
  </si>
  <si>
    <t>МДК.03.02</t>
  </si>
  <si>
    <t>Теоретические и методические основы организации внеурочной деятельности по физической культуре</t>
  </si>
  <si>
    <t>УП.03</t>
  </si>
  <si>
    <t>ДЗ(к)4, -, ДЗ(к)7</t>
  </si>
  <si>
    <t>ПП.03</t>
  </si>
  <si>
    <t>ДЗ(к)5, ДЗ(к)6, ДЗ(к)8</t>
  </si>
  <si>
    <t xml:space="preserve">Всего </t>
  </si>
  <si>
    <t>2З/28ДЗ/9ДЗ(к)/13Э/5Э(к)/3ЭМ</t>
  </si>
  <si>
    <t>Итого по курсам</t>
  </si>
  <si>
    <t>ПДП</t>
  </si>
  <si>
    <t xml:space="preserve">Производственная практика по профилю специальности </t>
  </si>
  <si>
    <t>4 недели</t>
  </si>
  <si>
    <t>ГИА</t>
  </si>
  <si>
    <t>Государственная итоговая аттестация</t>
  </si>
  <si>
    <t>6 недель</t>
  </si>
  <si>
    <t>Консультации: 4 часа в неделю на учебную группу</t>
  </si>
  <si>
    <t>Всего</t>
  </si>
  <si>
    <t>дисциплин и МДК</t>
  </si>
  <si>
    <t xml:space="preserve">Государственная итоговая аттестация </t>
  </si>
  <si>
    <t>учебной практики</t>
  </si>
  <si>
    <t xml:space="preserve"> 1. Программа обучения по специальности</t>
  </si>
  <si>
    <t>производственной практики</t>
  </si>
  <si>
    <t>1.1. Дипломная работа. Выполнение дипломной работы с 18 мая по 14 июня (всего 4нед.)</t>
  </si>
  <si>
    <t>производственной практики по профилю специальности</t>
  </si>
  <si>
    <t>0</t>
  </si>
  <si>
    <t>Защита дипломной работы (1 нед.)</t>
  </si>
  <si>
    <t>экзаменов (в т.ч. экзаменов (квалификационных))</t>
  </si>
  <si>
    <t>1.2. Демонстрационный экзамен (1 нед.)</t>
  </si>
  <si>
    <t>дифференцированных зачётов</t>
  </si>
  <si>
    <t>зачётов</t>
  </si>
  <si>
    <r>
      <t xml:space="preserve">Общепрофессиональный  цикл 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</si>
  <si>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 xml:space="preserve">ДЗ, Э, </t>
    </r>
    <r>
      <rPr>
        <b/>
        <sz val="12"/>
        <rFont val="Times New Roman"/>
        <family val="1"/>
        <charset val="204"/>
      </rPr>
      <t>ДЗ(к)1</t>
    </r>
  </si>
  <si>
    <r>
      <t>ДЗ, ДЗ,</t>
    </r>
    <r>
      <rPr>
        <b/>
        <sz val="12"/>
        <rFont val="Times New Roman"/>
        <family val="1"/>
        <charset val="204"/>
      </rPr>
      <t xml:space="preserve"> ДЗ(к)1</t>
    </r>
  </si>
  <si>
    <t>в том числе в форме практической подготовки</t>
  </si>
  <si>
    <t>6 часов - э, 3 Ч. - КОНСУЛЬТАЦИИ</t>
  </si>
  <si>
    <t xml:space="preserve">                                                                                                                                  УТВЕРЖДАЮ</t>
  </si>
  <si>
    <t>Директор _____________Е.Г. Сидоренко</t>
  </si>
  <si>
    <t>«1» сентября 2023 г.</t>
  </si>
  <si>
    <t xml:space="preserve"> 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</si>
  <si>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</si>
  <si>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</si>
  <si>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«Ейский полипрофильный колледж 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</si>
  <si>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</si>
  <si>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t xml:space="preserve">Квалификация:   педагог по физической культуре и спорту </t>
  </si>
  <si>
    <t>Нормативный срок обучения – 3 года  10 мес</t>
  </si>
  <si>
    <t>на базе   основного общего образования</t>
  </si>
  <si>
    <r>
      <rPr>
        <sz val="14"/>
        <color indexed="8"/>
        <rFont val="Times New Roman"/>
        <family val="1"/>
        <charset val="204"/>
      </rP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49.02.01  Физическая культура</t>
    </r>
  </si>
  <si>
    <t>Форма обучения – заочная</t>
  </si>
  <si>
    <t>среднего профессионального образования</t>
  </si>
  <si>
    <t>программы подготовки специалистов среднего звена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</si>
</sst>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rgb="FFC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Gadugi"/>
      <family val="2"/>
    </font>
    <font>
      <b/>
      <sz val="14"/>
      <name val="Arial Cyr"/>
      <charset val="204"/>
    </font>
    <font>
      <sz val="14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name val="Segoe U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4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38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3" borderId="40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38" xfId="2" applyFont="1" applyBorder="1" applyAlignment="1">
      <alignment vertical="center" wrapText="1"/>
    </xf>
    <xf numFmtId="0" fontId="9" fillId="9" borderId="16" xfId="0" applyFont="1" applyFill="1" applyBorder="1" applyAlignment="1">
      <alignment vertical="center" wrapText="1"/>
    </xf>
    <xf numFmtId="0" fontId="9" fillId="5" borderId="45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49" fontId="13" fillId="5" borderId="39" xfId="0" applyNumberFormat="1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9" fillId="9" borderId="49" xfId="0" applyFont="1" applyFill="1" applyBorder="1" applyAlignment="1">
      <alignment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8" fillId="13" borderId="38" xfId="2" applyFont="1" applyFill="1" applyBorder="1" applyAlignment="1">
      <alignment vertical="center" wrapText="1"/>
    </xf>
    <xf numFmtId="0" fontId="14" fillId="13" borderId="38" xfId="0" applyFont="1" applyFill="1" applyBorder="1" applyAlignment="1">
      <alignment vertical="center" wrapText="1"/>
    </xf>
    <xf numFmtId="0" fontId="13" fillId="13" borderId="38" xfId="0" applyFont="1" applyFill="1" applyBorder="1" applyAlignment="1">
      <alignment horizontal="center" vertical="center" wrapText="1"/>
    </xf>
    <xf numFmtId="0" fontId="8" fillId="14" borderId="38" xfId="2" applyFont="1" applyFill="1" applyBorder="1" applyAlignment="1">
      <alignment vertical="center" wrapText="1"/>
    </xf>
    <xf numFmtId="0" fontId="8" fillId="14" borderId="38" xfId="0" applyFont="1" applyFill="1" applyBorder="1" applyAlignment="1">
      <alignment vertical="center" wrapText="1"/>
    </xf>
    <xf numFmtId="0" fontId="8" fillId="14" borderId="38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3" borderId="38" xfId="2" applyFont="1" applyFill="1" applyBorder="1" applyAlignment="1">
      <alignment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left" vertical="center" wrapText="1"/>
    </xf>
    <xf numFmtId="0" fontId="13" fillId="16" borderId="38" xfId="2" applyFont="1" applyFill="1" applyBorder="1" applyAlignment="1">
      <alignment vertical="center"/>
    </xf>
    <xf numFmtId="0" fontId="9" fillId="16" borderId="38" xfId="0" applyFont="1" applyFill="1" applyBorder="1" applyAlignment="1">
      <alignment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8" fillId="0" borderId="38" xfId="2" applyFont="1" applyBorder="1" applyAlignment="1">
      <alignment vertical="center"/>
    </xf>
    <xf numFmtId="0" fontId="8" fillId="0" borderId="38" xfId="2" applyFont="1" applyBorder="1" applyAlignment="1">
      <alignment horizontal="justify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right" vertical="center" wrapText="1"/>
    </xf>
    <xf numFmtId="0" fontId="16" fillId="2" borderId="38" xfId="0" applyFont="1" applyFill="1" applyBorder="1"/>
    <xf numFmtId="0" fontId="13" fillId="3" borderId="38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1" fillId="4" borderId="38" xfId="2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wrapText="1"/>
    </xf>
    <xf numFmtId="0" fontId="21" fillId="3" borderId="47" xfId="0" applyFont="1" applyFill="1" applyBorder="1" applyAlignment="1">
      <alignment horizontal="center" wrapText="1"/>
    </xf>
    <xf numFmtId="0" fontId="21" fillId="8" borderId="39" xfId="0" applyFont="1" applyFill="1" applyBorder="1" applyAlignment="1">
      <alignment horizontal="center" wrapText="1"/>
    </xf>
    <xf numFmtId="0" fontId="21" fillId="3" borderId="46" xfId="0" applyFont="1" applyFill="1" applyBorder="1" applyAlignment="1">
      <alignment horizontal="center" wrapText="1"/>
    </xf>
    <xf numFmtId="0" fontId="24" fillId="4" borderId="39" xfId="0" applyFont="1" applyFill="1" applyBorder="1" applyAlignment="1">
      <alignment horizontal="center" wrapText="1"/>
    </xf>
    <xf numFmtId="0" fontId="24" fillId="2" borderId="47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24" fillId="4" borderId="39" xfId="0" applyFont="1" applyFill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8" borderId="46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8" borderId="47" xfId="0" applyFont="1" applyFill="1" applyBorder="1" applyAlignment="1">
      <alignment horizontal="center" vertical="center" wrapText="1"/>
    </xf>
    <xf numFmtId="0" fontId="21" fillId="8" borderId="47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8" borderId="46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wrapText="1"/>
    </xf>
    <xf numFmtId="0" fontId="21" fillId="8" borderId="47" xfId="0" applyFont="1" applyFill="1" applyBorder="1" applyAlignment="1">
      <alignment horizont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wrapText="1"/>
    </xf>
    <xf numFmtId="0" fontId="21" fillId="4" borderId="39" xfId="0" applyFont="1" applyFill="1" applyBorder="1" applyAlignment="1">
      <alignment horizontal="center"/>
    </xf>
    <xf numFmtId="0" fontId="24" fillId="3" borderId="46" xfId="0" applyFont="1" applyFill="1" applyBorder="1" applyAlignment="1">
      <alignment horizontal="center" wrapText="1"/>
    </xf>
    <xf numFmtId="0" fontId="21" fillId="8" borderId="47" xfId="0" applyFont="1" applyFill="1" applyBorder="1" applyAlignment="1">
      <alignment horizontal="center"/>
    </xf>
    <xf numFmtId="1" fontId="11" fillId="5" borderId="30" xfId="0" applyNumberFormat="1" applyFont="1" applyFill="1" applyBorder="1" applyAlignment="1">
      <alignment horizontal="center" vertical="center" wrapText="1"/>
    </xf>
    <xf numFmtId="1" fontId="11" fillId="5" borderId="46" xfId="0" applyNumberFormat="1" applyFont="1" applyFill="1" applyBorder="1" applyAlignment="1">
      <alignment horizontal="center" vertical="center" wrapText="1"/>
    </xf>
    <xf numFmtId="1" fontId="11" fillId="5" borderId="33" xfId="0" applyNumberFormat="1" applyFont="1" applyFill="1" applyBorder="1" applyAlignment="1">
      <alignment horizontal="center" vertical="center" wrapText="1"/>
    </xf>
    <xf numFmtId="1" fontId="11" fillId="5" borderId="36" xfId="0" applyNumberFormat="1" applyFont="1" applyFill="1" applyBorder="1" applyAlignment="1">
      <alignment horizontal="center" vertical="center" wrapText="1"/>
    </xf>
    <xf numFmtId="1" fontId="11" fillId="5" borderId="37" xfId="0" applyNumberFormat="1" applyFont="1" applyFill="1" applyBorder="1" applyAlignment="1">
      <alignment horizontal="center" vertical="center" wrapText="1"/>
    </xf>
    <xf numFmtId="1" fontId="11" fillId="9" borderId="38" xfId="0" applyNumberFormat="1" applyFont="1" applyFill="1" applyBorder="1" applyAlignment="1">
      <alignment horizontal="center" vertical="center" wrapText="1"/>
    </xf>
    <xf numFmtId="1" fontId="11" fillId="9" borderId="46" xfId="0" applyNumberFormat="1" applyFont="1" applyFill="1" applyBorder="1" applyAlignment="1">
      <alignment horizontal="center" vertical="center" wrapText="1"/>
    </xf>
    <xf numFmtId="1" fontId="11" fillId="9" borderId="39" xfId="0" applyNumberFormat="1" applyFont="1" applyFill="1" applyBorder="1" applyAlignment="1">
      <alignment horizontal="center" vertical="center" wrapText="1"/>
    </xf>
    <xf numFmtId="1" fontId="11" fillId="9" borderId="4" xfId="0" applyNumberFormat="1" applyFont="1" applyFill="1" applyBorder="1" applyAlignment="1">
      <alignment horizontal="center" vertical="center" wrapText="1"/>
    </xf>
    <xf numFmtId="1" fontId="11" fillId="9" borderId="50" xfId="0" applyNumberFormat="1" applyFont="1" applyFill="1" applyBorder="1" applyAlignment="1">
      <alignment horizontal="center" vertical="center" wrapText="1"/>
    </xf>
    <xf numFmtId="1" fontId="11" fillId="9" borderId="51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1" fillId="10" borderId="46" xfId="0" applyFont="1" applyFill="1" applyBorder="1" applyAlignment="1">
      <alignment horizontal="center" vertical="center" wrapText="1"/>
    </xf>
    <xf numFmtId="0" fontId="21" fillId="11" borderId="47" xfId="0" applyFont="1" applyFill="1" applyBorder="1" applyAlignment="1">
      <alignment horizontal="center"/>
    </xf>
    <xf numFmtId="0" fontId="21" fillId="3" borderId="46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center"/>
    </xf>
    <xf numFmtId="0" fontId="25" fillId="4" borderId="39" xfId="0" applyFont="1" applyFill="1" applyBorder="1"/>
    <xf numFmtId="0" fontId="25" fillId="3" borderId="46" xfId="0" applyFont="1" applyFill="1" applyBorder="1"/>
    <xf numFmtId="0" fontId="20" fillId="4" borderId="5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/>
    </xf>
    <xf numFmtId="0" fontId="25" fillId="3" borderId="47" xfId="0" applyFont="1" applyFill="1" applyBorder="1"/>
    <xf numFmtId="0" fontId="24" fillId="4" borderId="39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vertical="center" wrapText="1"/>
    </xf>
    <xf numFmtId="0" fontId="25" fillId="2" borderId="47" xfId="0" applyFont="1" applyFill="1" applyBorder="1"/>
    <xf numFmtId="0" fontId="12" fillId="4" borderId="39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wrapText="1"/>
    </xf>
    <xf numFmtId="1" fontId="24" fillId="3" borderId="38" xfId="0" applyNumberFormat="1" applyFont="1" applyFill="1" applyBorder="1" applyAlignment="1">
      <alignment horizontal="center" vertical="center" wrapText="1"/>
    </xf>
    <xf numFmtId="1" fontId="21" fillId="4" borderId="40" xfId="0" applyNumberFormat="1" applyFont="1" applyFill="1" applyBorder="1" applyAlignment="1">
      <alignment horizontal="center" vertical="center" wrapText="1"/>
    </xf>
    <xf numFmtId="1" fontId="21" fillId="6" borderId="41" xfId="0" applyNumberFormat="1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wrapText="1"/>
    </xf>
    <xf numFmtId="0" fontId="25" fillId="3" borderId="36" xfId="0" applyFont="1" applyFill="1" applyBorder="1"/>
    <xf numFmtId="0" fontId="25" fillId="4" borderId="33" xfId="0" applyFont="1" applyFill="1" applyBorder="1"/>
    <xf numFmtId="0" fontId="25" fillId="3" borderId="37" xfId="0" applyFont="1" applyFill="1" applyBorder="1"/>
    <xf numFmtId="0" fontId="26" fillId="12" borderId="47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/>
    </xf>
    <xf numFmtId="0" fontId="27" fillId="8" borderId="46" xfId="0" applyFont="1" applyFill="1" applyBorder="1" applyAlignment="1">
      <alignment horizontal="center"/>
    </xf>
    <xf numFmtId="0" fontId="22" fillId="13" borderId="38" xfId="0" applyFont="1" applyFill="1" applyBorder="1" applyAlignment="1">
      <alignment horizontal="center" vertical="center" wrapText="1"/>
    </xf>
    <xf numFmtId="0" fontId="22" fillId="13" borderId="46" xfId="0" applyFont="1" applyFill="1" applyBorder="1" applyAlignment="1">
      <alignment horizontal="center" vertical="center" wrapText="1"/>
    </xf>
    <xf numFmtId="0" fontId="22" fillId="13" borderId="39" xfId="0" applyFont="1" applyFill="1" applyBorder="1" applyAlignment="1">
      <alignment horizontal="center" vertical="center" wrapText="1"/>
    </xf>
    <xf numFmtId="0" fontId="22" fillId="13" borderId="47" xfId="0" applyFont="1" applyFill="1" applyBorder="1" applyAlignment="1">
      <alignment horizontal="center" vertical="center" wrapText="1"/>
    </xf>
    <xf numFmtId="0" fontId="20" fillId="14" borderId="38" xfId="0" applyFont="1" applyFill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 wrapText="1"/>
    </xf>
    <xf numFmtId="0" fontId="23" fillId="14" borderId="46" xfId="0" applyFont="1" applyFill="1" applyBorder="1" applyAlignment="1">
      <alignment horizontal="center" vertical="center" wrapText="1"/>
    </xf>
    <xf numFmtId="0" fontId="12" fillId="14" borderId="39" xfId="0" applyFont="1" applyFill="1" applyBorder="1" applyAlignment="1">
      <alignment horizontal="center" vertical="center" wrapText="1"/>
    </xf>
    <xf numFmtId="0" fontId="21" fillId="14" borderId="39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wrapText="1"/>
    </xf>
    <xf numFmtId="0" fontId="25" fillId="14" borderId="39" xfId="0" applyFont="1" applyFill="1" applyBorder="1"/>
    <xf numFmtId="0" fontId="21" fillId="14" borderId="39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14" borderId="50" xfId="0" applyFont="1" applyFill="1" applyBorder="1" applyAlignment="1">
      <alignment horizontal="center" vertical="center"/>
    </xf>
    <xf numFmtId="0" fontId="21" fillId="10" borderId="46" xfId="0" applyFont="1" applyFill="1" applyBorder="1" applyAlignment="1">
      <alignment horizontal="center" vertical="center"/>
    </xf>
    <xf numFmtId="0" fontId="21" fillId="10" borderId="47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/>
    </xf>
    <xf numFmtId="0" fontId="21" fillId="10" borderId="53" xfId="0" applyFont="1" applyFill="1" applyBorder="1" applyAlignment="1">
      <alignment horizontal="center" vertical="center"/>
    </xf>
    <xf numFmtId="0" fontId="24" fillId="14" borderId="39" xfId="0" applyFont="1" applyFill="1" applyBorder="1" applyAlignment="1">
      <alignment horizontal="center" vertical="center"/>
    </xf>
    <xf numFmtId="0" fontId="24" fillId="14" borderId="39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1" fillId="10" borderId="47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 wrapText="1"/>
    </xf>
    <xf numFmtId="0" fontId="23" fillId="14" borderId="53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21" fillId="14" borderId="16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25" fillId="3" borderId="55" xfId="0" applyFont="1" applyFill="1" applyBorder="1"/>
    <xf numFmtId="0" fontId="25" fillId="14" borderId="16" xfId="0" applyFont="1" applyFill="1" applyBorder="1"/>
    <xf numFmtId="0" fontId="25" fillId="3" borderId="53" xfId="0" applyFont="1" applyFill="1" applyBorder="1"/>
    <xf numFmtId="0" fontId="24" fillId="14" borderId="16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5" fillId="4" borderId="16" xfId="0" applyFont="1" applyFill="1" applyBorder="1"/>
    <xf numFmtId="0" fontId="24" fillId="2" borderId="47" xfId="0" applyFont="1" applyFill="1" applyBorder="1" applyAlignment="1">
      <alignment horizontal="center" vertical="center"/>
    </xf>
    <xf numFmtId="1" fontId="18" fillId="9" borderId="9" xfId="0" applyNumberFormat="1" applyFont="1" applyFill="1" applyBorder="1" applyAlignment="1">
      <alignment horizontal="center" vertical="center" wrapText="1"/>
    </xf>
    <xf numFmtId="1" fontId="18" fillId="9" borderId="14" xfId="0" applyNumberFormat="1" applyFont="1" applyFill="1" applyBorder="1" applyAlignment="1">
      <alignment horizontal="center" vertical="center" wrapText="1"/>
    </xf>
    <xf numFmtId="1" fontId="18" fillId="9" borderId="15" xfId="0" applyNumberFormat="1" applyFont="1" applyFill="1" applyBorder="1" applyAlignment="1">
      <alignment horizontal="center" vertical="center" wrapText="1"/>
    </xf>
    <xf numFmtId="1" fontId="18" fillId="9" borderId="49" xfId="0" applyNumberFormat="1" applyFont="1" applyFill="1" applyBorder="1" applyAlignment="1">
      <alignment horizontal="center" vertical="center" wrapText="1"/>
    </xf>
    <xf numFmtId="1" fontId="18" fillId="9" borderId="2" xfId="0" applyNumberFormat="1" applyFont="1" applyFill="1" applyBorder="1" applyAlignment="1">
      <alignment horizontal="center" vertical="center" wrapText="1"/>
    </xf>
    <xf numFmtId="1" fontId="18" fillId="9" borderId="53" xfId="0" applyNumberFormat="1" applyFont="1" applyFill="1" applyBorder="1" applyAlignment="1">
      <alignment horizontal="center" vertical="center" wrapText="1"/>
    </xf>
    <xf numFmtId="1" fontId="18" fillId="9" borderId="16" xfId="0" applyNumberFormat="1" applyFont="1" applyFill="1" applyBorder="1" applyAlignment="1">
      <alignment horizontal="center" vertical="center" wrapText="1"/>
    </xf>
    <xf numFmtId="1" fontId="18" fillId="9" borderId="55" xfId="0" applyNumberFormat="1" applyFont="1" applyFill="1" applyBorder="1" applyAlignment="1">
      <alignment horizontal="center" vertical="center" wrapText="1"/>
    </xf>
    <xf numFmtId="1" fontId="18" fillId="9" borderId="46" xfId="0" applyNumberFormat="1" applyFont="1" applyFill="1" applyBorder="1" applyAlignment="1">
      <alignment horizontal="center" vertical="center" wrapText="1"/>
    </xf>
    <xf numFmtId="1" fontId="21" fillId="16" borderId="38" xfId="0" applyNumberFormat="1" applyFont="1" applyFill="1" applyBorder="1" applyAlignment="1">
      <alignment horizontal="center" vertical="center" wrapText="1"/>
    </xf>
    <xf numFmtId="0" fontId="21" fillId="16" borderId="38" xfId="0" applyFont="1" applyFill="1" applyBorder="1" applyAlignment="1">
      <alignment horizontal="center" vertical="center" wrapText="1"/>
    </xf>
    <xf numFmtId="1" fontId="21" fillId="16" borderId="40" xfId="0" applyNumberFormat="1" applyFont="1" applyFill="1" applyBorder="1" applyAlignment="1">
      <alignment horizontal="center" vertical="center" wrapText="1"/>
    </xf>
    <xf numFmtId="1" fontId="21" fillId="16" borderId="41" xfId="0" applyNumberFormat="1" applyFont="1" applyFill="1" applyBorder="1" applyAlignment="1">
      <alignment horizontal="center" vertical="center" wrapText="1"/>
    </xf>
    <xf numFmtId="1" fontId="21" fillId="16" borderId="45" xfId="0" applyNumberFormat="1" applyFont="1" applyFill="1" applyBorder="1" applyAlignment="1">
      <alignment horizontal="center" vertical="center" wrapText="1"/>
    </xf>
    <xf numFmtId="1" fontId="21" fillId="16" borderId="46" xfId="0" applyNumberFormat="1" applyFont="1" applyFill="1" applyBorder="1" applyAlignment="1">
      <alignment horizontal="center" vertical="center" wrapText="1"/>
    </xf>
    <xf numFmtId="1" fontId="21" fillId="16" borderId="39" xfId="0" applyNumberFormat="1" applyFont="1" applyFill="1" applyBorder="1" applyAlignment="1">
      <alignment horizontal="center" vertical="center" wrapText="1"/>
    </xf>
    <xf numFmtId="1" fontId="21" fillId="16" borderId="47" xfId="0" applyNumberFormat="1" applyFont="1" applyFill="1" applyBorder="1" applyAlignment="1">
      <alignment horizontal="center" vertical="center" wrapText="1"/>
    </xf>
    <xf numFmtId="1" fontId="21" fillId="16" borderId="4" xfId="0" applyNumberFormat="1" applyFont="1" applyFill="1" applyBorder="1" applyAlignment="1">
      <alignment horizontal="center" vertical="center" wrapText="1"/>
    </xf>
    <xf numFmtId="1" fontId="21" fillId="16" borderId="50" xfId="0" applyNumberFormat="1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1" fontId="21" fillId="16" borderId="51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11" borderId="46" xfId="0" applyFont="1" applyFill="1" applyBorder="1" applyAlignment="1">
      <alignment horizontal="center" vertical="center" wrapText="1"/>
    </xf>
    <xf numFmtId="0" fontId="21" fillId="17" borderId="47" xfId="0" applyFont="1" applyFill="1" applyBorder="1" applyAlignment="1">
      <alignment horizontal="center" vertical="center"/>
    </xf>
    <xf numFmtId="0" fontId="27" fillId="11" borderId="46" xfId="0" applyFont="1" applyFill="1" applyBorder="1" applyAlignment="1">
      <alignment horizontal="center" vertical="center"/>
    </xf>
    <xf numFmtId="1" fontId="12" fillId="3" borderId="33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7" fillId="17" borderId="47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/>
    </xf>
    <xf numFmtId="0" fontId="27" fillId="3" borderId="47" xfId="0" applyFont="1" applyFill="1" applyBorder="1" applyAlignment="1">
      <alignment horizontal="center"/>
    </xf>
    <xf numFmtId="0" fontId="27" fillId="3" borderId="46" xfId="0" applyFont="1" applyFill="1" applyBorder="1" applyAlignment="1">
      <alignment horizontal="center"/>
    </xf>
    <xf numFmtId="0" fontId="29" fillId="8" borderId="53" xfId="0" applyFont="1" applyFill="1" applyBorder="1" applyAlignment="1">
      <alignment horizontal="center" vertical="center" wrapText="1"/>
    </xf>
    <xf numFmtId="0" fontId="29" fillId="18" borderId="53" xfId="0" applyFont="1" applyFill="1" applyBorder="1" applyAlignment="1">
      <alignment horizontal="center" vertical="center" wrapText="1"/>
    </xf>
    <xf numFmtId="1" fontId="21" fillId="16" borderId="3" xfId="0" applyNumberFormat="1" applyFont="1" applyFill="1" applyBorder="1" applyAlignment="1">
      <alignment horizontal="center" vertical="center" wrapText="1"/>
    </xf>
    <xf numFmtId="1" fontId="21" fillId="16" borderId="56" xfId="0" applyNumberFormat="1" applyFont="1" applyFill="1" applyBorder="1" applyAlignment="1">
      <alignment horizontal="center" vertical="center" wrapText="1"/>
    </xf>
    <xf numFmtId="1" fontId="21" fillId="16" borderId="43" xfId="0" applyNumberFormat="1" applyFont="1" applyFill="1" applyBorder="1" applyAlignment="1">
      <alignment horizontal="center" vertical="center" wrapText="1"/>
    </xf>
    <xf numFmtId="1" fontId="21" fillId="16" borderId="10" xfId="0" applyNumberFormat="1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9" fillId="11" borderId="53" xfId="0" applyFont="1" applyFill="1" applyBorder="1" applyAlignment="1">
      <alignment horizontal="center" vertical="center" wrapText="1"/>
    </xf>
    <xf numFmtId="0" fontId="29" fillId="7" borderId="53" xfId="0" applyFont="1" applyFill="1" applyBorder="1" applyAlignment="1">
      <alignment horizontal="center" vertical="center" wrapText="1"/>
    </xf>
    <xf numFmtId="1" fontId="11" fillId="16" borderId="41" xfId="0" applyNumberFormat="1" applyFont="1" applyFill="1" applyBorder="1" applyAlignment="1">
      <alignment horizontal="center" vertical="center" wrapText="1"/>
    </xf>
    <xf numFmtId="1" fontId="11" fillId="16" borderId="56" xfId="0" applyNumberFormat="1" applyFont="1" applyFill="1" applyBorder="1" applyAlignment="1">
      <alignment horizontal="center" vertical="center" wrapText="1"/>
    </xf>
    <xf numFmtId="1" fontId="11" fillId="16" borderId="38" xfId="0" applyNumberFormat="1" applyFont="1" applyFill="1" applyBorder="1" applyAlignment="1">
      <alignment horizontal="center" vertical="center" wrapText="1"/>
    </xf>
    <xf numFmtId="1" fontId="11" fillId="16" borderId="46" xfId="0" applyNumberFormat="1" applyFont="1" applyFill="1" applyBorder="1" applyAlignment="1">
      <alignment horizontal="center" vertical="center" wrapText="1"/>
    </xf>
    <xf numFmtId="1" fontId="11" fillId="16" borderId="4" xfId="0" applyNumberFormat="1" applyFont="1" applyFill="1" applyBorder="1" applyAlignment="1">
      <alignment horizontal="center" vertical="center" wrapText="1"/>
    </xf>
    <xf numFmtId="1" fontId="11" fillId="16" borderId="47" xfId="0" applyNumberFormat="1" applyFont="1" applyFill="1" applyBorder="1" applyAlignment="1">
      <alignment horizontal="center" vertical="center" wrapText="1"/>
    </xf>
    <xf numFmtId="1" fontId="11" fillId="16" borderId="39" xfId="0" applyNumberFormat="1" applyFont="1" applyFill="1" applyBorder="1" applyAlignment="1">
      <alignment horizontal="center" vertical="center" wrapText="1"/>
    </xf>
    <xf numFmtId="1" fontId="11" fillId="16" borderId="10" xfId="0" applyNumberFormat="1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12" borderId="33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17" borderId="36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0" fontId="21" fillId="17" borderId="3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12" borderId="39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7" borderId="46" xfId="0" applyFont="1" applyFill="1" applyBorder="1" applyAlignment="1">
      <alignment horizontal="center" vertical="center"/>
    </xf>
    <xf numFmtId="0" fontId="29" fillId="11" borderId="46" xfId="0" applyFont="1" applyFill="1" applyBorder="1" applyAlignment="1">
      <alignment horizontal="center" vertical="center" wrapText="1"/>
    </xf>
    <xf numFmtId="0" fontId="29" fillId="7" borderId="46" xfId="0" applyFont="1" applyFill="1" applyBorder="1" applyAlignment="1">
      <alignment horizontal="center" vertical="center" wrapText="1"/>
    </xf>
    <xf numFmtId="1" fontId="11" fillId="4" borderId="38" xfId="0" applyNumberFormat="1" applyFont="1" applyFill="1" applyBorder="1" applyAlignment="1">
      <alignment horizontal="center" vertical="center" wrapText="1"/>
    </xf>
    <xf numFmtId="1" fontId="11" fillId="4" borderId="46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/>
    <xf numFmtId="0" fontId="27" fillId="2" borderId="3" xfId="0" applyFont="1" applyFill="1" applyBorder="1" applyAlignment="1">
      <alignment horizontal="center" vertical="center"/>
    </xf>
    <xf numFmtId="0" fontId="25" fillId="2" borderId="34" xfId="0" applyFont="1" applyFill="1" applyBorder="1"/>
    <xf numFmtId="0" fontId="25" fillId="2" borderId="1" xfId="0" applyFont="1" applyFill="1" applyBorder="1"/>
    <xf numFmtId="0" fontId="25" fillId="2" borderId="33" xfId="0" applyFont="1" applyFill="1" applyBorder="1"/>
    <xf numFmtId="0" fontId="0" fillId="0" borderId="73" xfId="0" applyBorder="1"/>
    <xf numFmtId="1" fontId="11" fillId="9" borderId="44" xfId="0" applyNumberFormat="1" applyFont="1" applyFill="1" applyBorder="1" applyAlignment="1">
      <alignment horizontal="center" vertical="center" wrapText="1"/>
    </xf>
    <xf numFmtId="1" fontId="11" fillId="5" borderId="29" xfId="0" applyNumberFormat="1" applyFont="1" applyFill="1" applyBorder="1" applyAlignment="1">
      <alignment horizontal="center" vertical="center" wrapText="1"/>
    </xf>
    <xf numFmtId="0" fontId="19" fillId="16" borderId="38" xfId="0" applyFont="1" applyFill="1" applyBorder="1"/>
    <xf numFmtId="0" fontId="8" fillId="19" borderId="38" xfId="2" applyFont="1" applyFill="1" applyBorder="1"/>
    <xf numFmtId="0" fontId="8" fillId="19" borderId="38" xfId="2" applyFont="1" applyFill="1" applyBorder="1" applyAlignment="1">
      <alignment wrapText="1"/>
    </xf>
    <xf numFmtId="0" fontId="13" fillId="19" borderId="39" xfId="0" applyFont="1" applyFill="1" applyBorder="1" applyAlignment="1">
      <alignment horizontal="center" vertical="center" wrapText="1"/>
    </xf>
    <xf numFmtId="1" fontId="12" fillId="19" borderId="39" xfId="0" applyNumberFormat="1" applyFont="1" applyFill="1" applyBorder="1" applyAlignment="1">
      <alignment horizontal="center" vertical="center" wrapText="1"/>
    </xf>
    <xf numFmtId="1" fontId="24" fillId="19" borderId="38" xfId="0" applyNumberFormat="1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12" fillId="19" borderId="41" xfId="0" applyFont="1" applyFill="1" applyBorder="1" applyAlignment="1">
      <alignment horizontal="center" vertical="center" wrapText="1"/>
    </xf>
    <xf numFmtId="0" fontId="12" fillId="19" borderId="39" xfId="0" applyFont="1" applyFill="1" applyBorder="1" applyAlignment="1">
      <alignment horizontal="center" vertical="center" wrapText="1"/>
    </xf>
    <xf numFmtId="0" fontId="12" fillId="19" borderId="38" xfId="0" applyFont="1" applyFill="1" applyBorder="1" applyAlignment="1">
      <alignment horizontal="center" vertical="center" wrapText="1"/>
    </xf>
    <xf numFmtId="0" fontId="23" fillId="19" borderId="46" xfId="0" applyFont="1" applyFill="1" applyBorder="1" applyAlignment="1">
      <alignment horizontal="center" vertical="center" wrapText="1"/>
    </xf>
    <xf numFmtId="0" fontId="11" fillId="19" borderId="39" xfId="0" applyFont="1" applyFill="1" applyBorder="1" applyAlignment="1">
      <alignment horizontal="center" vertical="center" wrapText="1"/>
    </xf>
    <xf numFmtId="0" fontId="11" fillId="19" borderId="47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7" xfId="0" applyFont="1" applyFill="1" applyBorder="1" applyAlignment="1">
      <alignment horizontal="center" vertical="center" wrapText="1"/>
    </xf>
    <xf numFmtId="0" fontId="12" fillId="19" borderId="39" xfId="0" applyFont="1" applyFill="1" applyBorder="1" applyAlignment="1">
      <alignment wrapText="1"/>
    </xf>
    <xf numFmtId="0" fontId="25" fillId="19" borderId="47" xfId="0" applyFont="1" applyFill="1" applyBorder="1" applyAlignment="1">
      <alignment horizontal="center" vertical="center"/>
    </xf>
    <xf numFmtId="0" fontId="27" fillId="19" borderId="39" xfId="0" applyFont="1" applyFill="1" applyBorder="1" applyAlignment="1">
      <alignment horizontal="center"/>
    </xf>
    <xf numFmtId="0" fontId="25" fillId="19" borderId="47" xfId="0" applyFont="1" applyFill="1" applyBorder="1"/>
    <xf numFmtId="0" fontId="27" fillId="19" borderId="47" xfId="0" applyFont="1" applyFill="1" applyBorder="1" applyAlignment="1">
      <alignment horizontal="center"/>
    </xf>
    <xf numFmtId="0" fontId="27" fillId="19" borderId="46" xfId="0" applyFont="1" applyFill="1" applyBorder="1" applyAlignment="1">
      <alignment horizontal="center"/>
    </xf>
    <xf numFmtId="0" fontId="29" fillId="19" borderId="53" xfId="0" applyFont="1" applyFill="1" applyBorder="1" applyAlignment="1">
      <alignment horizontal="center" vertical="center" wrapText="1"/>
    </xf>
    <xf numFmtId="0" fontId="29" fillId="19" borderId="39" xfId="0" applyFont="1" applyFill="1" applyBorder="1" applyAlignment="1">
      <alignment horizontal="center" vertical="center" wrapText="1"/>
    </xf>
    <xf numFmtId="0" fontId="29" fillId="19" borderId="55" xfId="0" applyFont="1" applyFill="1" applyBorder="1" applyAlignment="1">
      <alignment horizontal="center" vertical="center" wrapText="1"/>
    </xf>
    <xf numFmtId="0" fontId="27" fillId="19" borderId="39" xfId="0" applyFont="1" applyFill="1" applyBorder="1" applyAlignment="1">
      <alignment horizontal="center" vertical="center"/>
    </xf>
    <xf numFmtId="0" fontId="27" fillId="19" borderId="46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 wrapText="1"/>
    </xf>
    <xf numFmtId="0" fontId="12" fillId="19" borderId="45" xfId="0" applyFont="1" applyFill="1" applyBorder="1" applyAlignment="1">
      <alignment horizontal="center" vertical="center" wrapText="1"/>
    </xf>
    <xf numFmtId="0" fontId="30" fillId="19" borderId="39" xfId="0" applyFont="1" applyFill="1" applyBorder="1" applyAlignment="1">
      <alignment horizontal="center" vertical="center" wrapText="1"/>
    </xf>
    <xf numFmtId="0" fontId="27" fillId="19" borderId="4" xfId="0" applyFont="1" applyFill="1" applyBorder="1" applyAlignment="1">
      <alignment horizontal="center"/>
    </xf>
    <xf numFmtId="0" fontId="8" fillId="19" borderId="38" xfId="2" applyFont="1" applyFill="1" applyBorder="1" applyAlignment="1">
      <alignment vertical="center"/>
    </xf>
    <xf numFmtId="0" fontId="20" fillId="19" borderId="39" xfId="0" applyFont="1" applyFill="1" applyBorder="1" applyAlignment="1">
      <alignment horizontal="center" vertical="center" wrapText="1"/>
    </xf>
    <xf numFmtId="0" fontId="20" fillId="19" borderId="38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2" fillId="19" borderId="24" xfId="0" applyFont="1" applyFill="1" applyBorder="1" applyAlignment="1">
      <alignment horizontal="center" vertical="center" wrapText="1"/>
    </xf>
    <xf numFmtId="0" fontId="12" fillId="19" borderId="46" xfId="0" applyFont="1" applyFill="1" applyBorder="1" applyAlignment="1">
      <alignment horizontal="center" vertical="center"/>
    </xf>
    <xf numFmtId="0" fontId="12" fillId="19" borderId="39" xfId="0" applyFont="1" applyFill="1" applyBorder="1" applyAlignment="1">
      <alignment horizontal="center" vertical="center"/>
    </xf>
    <xf numFmtId="0" fontId="12" fillId="19" borderId="47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11" fillId="19" borderId="41" xfId="0" applyFont="1" applyFill="1" applyBorder="1" applyAlignment="1">
      <alignment horizontal="center" vertical="center" wrapText="1"/>
    </xf>
    <xf numFmtId="0" fontId="11" fillId="19" borderId="38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horizontal="center" vertical="center" wrapText="1"/>
    </xf>
    <xf numFmtId="0" fontId="11" fillId="19" borderId="55" xfId="0" applyFont="1" applyFill="1" applyBorder="1" applyAlignment="1">
      <alignment horizontal="center" vertical="center" wrapText="1"/>
    </xf>
    <xf numFmtId="0" fontId="8" fillId="19" borderId="38" xfId="2" applyFont="1" applyFill="1" applyBorder="1" applyAlignment="1">
      <alignment vertical="center" wrapText="1"/>
    </xf>
    <xf numFmtId="0" fontId="25" fillId="19" borderId="39" xfId="0" applyFont="1" applyFill="1" applyBorder="1"/>
    <xf numFmtId="0" fontId="25" fillId="19" borderId="46" xfId="0" applyFont="1" applyFill="1" applyBorder="1"/>
    <xf numFmtId="0" fontId="21" fillId="19" borderId="39" xfId="0" applyFont="1" applyFill="1" applyBorder="1" applyAlignment="1">
      <alignment horizontal="center" vertical="center"/>
    </xf>
    <xf numFmtId="0" fontId="21" fillId="19" borderId="4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top" wrapText="1"/>
    </xf>
    <xf numFmtId="0" fontId="8" fillId="20" borderId="38" xfId="2" applyFont="1" applyFill="1" applyBorder="1" applyAlignment="1">
      <alignment horizontal="center" vertical="center"/>
    </xf>
    <xf numFmtId="0" fontId="19" fillId="20" borderId="38" xfId="0" applyFont="1" applyFill="1" applyBorder="1" applyAlignment="1">
      <alignment horizontal="center" vertical="center"/>
    </xf>
    <xf numFmtId="1" fontId="11" fillId="9" borderId="5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/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2" xfId="1" applyFont="1" applyFill="1" applyBorder="1" applyAlignment="1" applyProtection="1">
      <alignment horizontal="center" textRotation="90" wrapText="1"/>
    </xf>
    <xf numFmtId="0" fontId="11" fillId="2" borderId="9" xfId="1" applyFont="1" applyFill="1" applyBorder="1" applyAlignment="1" applyProtection="1">
      <alignment horizontal="center" textRotation="90" wrapText="1"/>
    </xf>
    <xf numFmtId="0" fontId="11" fillId="2" borderId="30" xfId="1" applyFont="1" applyFill="1" applyBorder="1" applyAlignment="1" applyProtection="1">
      <alignment horizont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49" fontId="21" fillId="2" borderId="61" xfId="0" applyNumberFormat="1" applyFont="1" applyFill="1" applyBorder="1" applyAlignment="1">
      <alignment horizontal="center" vertical="center" wrapText="1"/>
    </xf>
    <xf numFmtId="49" fontId="21" fillId="2" borderId="60" xfId="0" applyNumberFormat="1" applyFont="1" applyFill="1" applyBorder="1" applyAlignment="1">
      <alignment horizontal="center" vertical="center" wrapText="1"/>
    </xf>
    <xf numFmtId="49" fontId="21" fillId="2" borderId="62" xfId="0" applyNumberFormat="1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4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21" fillId="8" borderId="3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10" borderId="39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8" fillId="3" borderId="17" xfId="0" applyFont="1" applyFill="1" applyBorder="1" applyAlignment="1">
      <alignment wrapText="1"/>
    </xf>
    <xf numFmtId="0" fontId="8" fillId="3" borderId="57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25" fillId="3" borderId="42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1" fontId="11" fillId="4" borderId="44" xfId="0" applyNumberFormat="1" applyFont="1" applyFill="1" applyBorder="1" applyAlignment="1">
      <alignment horizontal="center"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1" fillId="2" borderId="42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9" xfId="0" applyFont="1" applyFill="1" applyBorder="1" applyAlignment="1">
      <alignment horizontal="right" vertical="center" wrapText="1"/>
    </xf>
    <xf numFmtId="1" fontId="11" fillId="4" borderId="42" xfId="0" applyNumberFormat="1" applyFont="1" applyFill="1" applyBorder="1" applyAlignment="1">
      <alignment horizontal="center" vertical="center" wrapText="1"/>
    </xf>
    <xf numFmtId="1" fontId="11" fillId="4" borderId="43" xfId="0" applyNumberFormat="1" applyFont="1" applyFill="1" applyBorder="1" applyAlignment="1">
      <alignment horizontal="center" vertical="center" wrapText="1"/>
    </xf>
    <xf numFmtId="1" fontId="11" fillId="4" borderId="39" xfId="0" applyNumberFormat="1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textRotation="90" wrapText="1"/>
    </xf>
    <xf numFmtId="0" fontId="6" fillId="2" borderId="29" xfId="0" applyFont="1" applyFill="1" applyBorder="1" applyAlignment="1">
      <alignment horizontal="center" textRotation="90" wrapText="1"/>
    </xf>
    <xf numFmtId="0" fontId="6" fillId="2" borderId="37" xfId="0" applyFont="1" applyFill="1" applyBorder="1" applyAlignment="1">
      <alignment horizontal="center" textRotation="90" wrapText="1"/>
    </xf>
    <xf numFmtId="0" fontId="7" fillId="3" borderId="42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6" fillId="4" borderId="68" xfId="0" applyFont="1" applyFill="1" applyBorder="1" applyAlignment="1">
      <alignment horizontal="center" textRotation="90" wrapText="1"/>
    </xf>
    <xf numFmtId="0" fontId="6" fillId="4" borderId="69" xfId="0" applyFont="1" applyFill="1" applyBorder="1" applyAlignment="1">
      <alignment horizontal="center" textRotation="90" wrapText="1"/>
    </xf>
    <xf numFmtId="0" fontId="6" fillId="4" borderId="70" xfId="0" applyFont="1" applyFill="1" applyBorder="1" applyAlignment="1">
      <alignment horizontal="center" textRotation="90" wrapText="1"/>
    </xf>
    <xf numFmtId="0" fontId="6" fillId="4" borderId="66" xfId="0" applyFont="1" applyFill="1" applyBorder="1" applyAlignment="1">
      <alignment horizontal="center" textRotation="90" wrapText="1"/>
    </xf>
    <xf numFmtId="0" fontId="6" fillId="4" borderId="27" xfId="0" applyFont="1" applyFill="1" applyBorder="1" applyAlignment="1">
      <alignment horizontal="center" textRotation="90" wrapText="1"/>
    </xf>
    <xf numFmtId="0" fontId="6" fillId="4" borderId="35" xfId="0" applyFont="1" applyFill="1" applyBorder="1" applyAlignment="1">
      <alignment horizontal="center" textRotation="90" wrapText="1"/>
    </xf>
    <xf numFmtId="0" fontId="6" fillId="2" borderId="65" xfId="0" applyFont="1" applyFill="1" applyBorder="1" applyAlignment="1">
      <alignment horizontal="center" textRotation="90" wrapText="1"/>
    </xf>
    <xf numFmtId="0" fontId="6" fillId="2" borderId="28" xfId="0" applyFont="1" applyFill="1" applyBorder="1" applyAlignment="1">
      <alignment horizontal="center" textRotation="90" wrapText="1"/>
    </xf>
    <xf numFmtId="0" fontId="6" fillId="2" borderId="36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textRotation="90" wrapText="1"/>
    </xf>
    <xf numFmtId="0" fontId="11" fillId="3" borderId="9" xfId="0" applyFont="1" applyFill="1" applyBorder="1" applyAlignment="1">
      <alignment horizontal="center" textRotation="90" wrapText="1"/>
    </xf>
    <xf numFmtId="0" fontId="11" fillId="3" borderId="30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11" fillId="3" borderId="31" xfId="0" applyFont="1" applyFill="1" applyBorder="1" applyAlignment="1">
      <alignment horizontal="center" textRotation="90" wrapText="1"/>
    </xf>
    <xf numFmtId="0" fontId="11" fillId="2" borderId="15" xfId="0" applyFont="1" applyFill="1" applyBorder="1" applyAlignment="1">
      <alignment horizontal="center" textRotation="90" wrapText="1"/>
    </xf>
    <xf numFmtId="0" fontId="11" fillId="2" borderId="24" xfId="0" applyFont="1" applyFill="1" applyBorder="1" applyAlignment="1">
      <alignment horizontal="center" textRotation="90" wrapText="1"/>
    </xf>
    <xf numFmtId="0" fontId="11" fillId="2" borderId="32" xfId="0" applyFont="1" applyFill="1" applyBorder="1" applyAlignment="1">
      <alignment horizontal="center" textRotation="90" wrapText="1"/>
    </xf>
    <xf numFmtId="0" fontId="11" fillId="2" borderId="49" xfId="0" applyFont="1" applyFill="1" applyBorder="1" applyAlignment="1">
      <alignment horizontal="center" textRotation="90" wrapText="1"/>
    </xf>
    <xf numFmtId="0" fontId="11" fillId="2" borderId="63" xfId="0" applyFont="1" applyFill="1" applyBorder="1" applyAlignment="1">
      <alignment horizontal="center" textRotation="90" wrapText="1"/>
    </xf>
    <xf numFmtId="0" fontId="11" fillId="2" borderId="64" xfId="0" applyFont="1" applyFill="1" applyBorder="1" applyAlignment="1">
      <alignment horizontal="center" textRotation="90" wrapText="1"/>
    </xf>
    <xf numFmtId="0" fontId="11" fillId="3" borderId="53" xfId="0" applyFont="1" applyFill="1" applyBorder="1" applyAlignment="1">
      <alignment horizontal="center" textRotation="90" wrapText="1"/>
    </xf>
    <xf numFmtId="0" fontId="11" fillId="3" borderId="29" xfId="0" applyFont="1" applyFill="1" applyBorder="1" applyAlignment="1">
      <alignment horizontal="center" textRotation="90" wrapText="1"/>
    </xf>
    <xf numFmtId="0" fontId="11" fillId="3" borderId="37" xfId="0" applyFont="1" applyFill="1" applyBorder="1" applyAlignment="1">
      <alignment horizontal="center" textRotation="90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7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94016F1F-BEEF-4B25-8890-CE91F45FE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07A4-513C-4A86-9299-2E1997591B71}">
  <dimension ref="A1:N20"/>
  <sheetViews>
    <sheetView tabSelected="1" workbookViewId="0">
      <selection activeCell="P17" sqref="P17"/>
    </sheetView>
  </sheetViews>
  <sheetFormatPr defaultRowHeight="15" x14ac:dyDescent="0.25"/>
  <sheetData>
    <row r="1" spans="1:14" ht="18.75" x14ac:dyDescent="0.3">
      <c r="A1" s="323" t="s">
        <v>168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8.75" x14ac:dyDescent="0.3">
      <c r="A2" s="326" t="s">
        <v>169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8.75" x14ac:dyDescent="0.3">
      <c r="A3" s="326" t="s">
        <v>170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</row>
    <row r="5" spans="1:14" ht="18.75" x14ac:dyDescent="0.3">
      <c r="A5" s="321" t="s">
        <v>171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18.75" x14ac:dyDescent="0.3">
      <c r="A6" s="323" t="s">
        <v>172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1:14" ht="18.75" x14ac:dyDescent="0.3">
      <c r="A7" s="323" t="s">
        <v>173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ht="18.75" x14ac:dyDescent="0.3">
      <c r="A8" s="321" t="s">
        <v>174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</row>
    <row r="9" spans="1:14" ht="18.75" x14ac:dyDescent="0.3">
      <c r="A9" s="322" t="s">
        <v>175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</row>
    <row r="10" spans="1:14" ht="18.75" x14ac:dyDescent="0.3">
      <c r="A10" s="322" t="s">
        <v>181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</row>
    <row r="11" spans="1:14" ht="18.75" x14ac:dyDescent="0.3">
      <c r="A11" s="322" t="s">
        <v>182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</row>
    <row r="12" spans="1:14" ht="18.75" x14ac:dyDescent="0.3">
      <c r="A12" s="321" t="s">
        <v>179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</row>
    <row r="13" spans="1:14" ht="15.75" x14ac:dyDescent="0.2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</row>
    <row r="14" spans="1:14" ht="18.75" x14ac:dyDescent="0.3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</row>
    <row r="15" spans="1:14" ht="18.75" x14ac:dyDescent="0.3">
      <c r="C15" s="318"/>
    </row>
    <row r="16" spans="1:14" ht="18.75" x14ac:dyDescent="0.3">
      <c r="C16" s="319"/>
    </row>
    <row r="17" spans="2:14" ht="18.75" x14ac:dyDescent="0.3">
      <c r="B17" s="320"/>
      <c r="C17" s="320"/>
      <c r="D17" s="320"/>
      <c r="E17" s="320"/>
      <c r="F17" s="320"/>
      <c r="G17" s="320"/>
      <c r="H17" s="320" t="s">
        <v>176</v>
      </c>
      <c r="I17" s="320"/>
      <c r="J17" s="320"/>
      <c r="K17" s="320"/>
      <c r="L17" s="320"/>
      <c r="M17" s="320"/>
      <c r="N17" s="320"/>
    </row>
    <row r="18" spans="2:14" ht="18.75" x14ac:dyDescent="0.3">
      <c r="B18" s="320"/>
      <c r="C18" s="320"/>
      <c r="D18" s="320"/>
      <c r="E18" s="320"/>
      <c r="F18" s="320"/>
      <c r="G18" s="320"/>
      <c r="H18" s="320" t="s">
        <v>180</v>
      </c>
      <c r="I18" s="320"/>
      <c r="J18" s="320"/>
      <c r="K18" s="320"/>
      <c r="L18" s="320"/>
      <c r="M18" s="320"/>
      <c r="N18" s="320"/>
    </row>
    <row r="19" spans="2:14" ht="18.75" x14ac:dyDescent="0.3">
      <c r="B19" s="320"/>
      <c r="C19" s="320"/>
      <c r="D19" s="320"/>
      <c r="E19" s="320"/>
      <c r="F19" s="320"/>
      <c r="G19" s="320"/>
      <c r="H19" s="320" t="s">
        <v>177</v>
      </c>
      <c r="I19" s="320"/>
      <c r="J19" s="320"/>
      <c r="K19" s="320"/>
      <c r="L19" s="320"/>
      <c r="M19" s="320"/>
      <c r="N19" s="320"/>
    </row>
    <row r="20" spans="2:14" ht="18.75" x14ac:dyDescent="0.3">
      <c r="B20" s="320"/>
      <c r="C20" s="320"/>
      <c r="D20" s="320"/>
      <c r="E20" s="320"/>
      <c r="F20" s="320"/>
      <c r="G20" s="320"/>
      <c r="H20" s="320" t="s">
        <v>178</v>
      </c>
      <c r="I20" s="320"/>
      <c r="J20" s="320"/>
      <c r="K20" s="320"/>
      <c r="L20" s="320"/>
      <c r="M20" s="320"/>
      <c r="N20" s="320"/>
    </row>
  </sheetData>
  <mergeCells count="13">
    <mergeCell ref="A7:N7"/>
    <mergeCell ref="A10:N10"/>
    <mergeCell ref="A11:N11"/>
    <mergeCell ref="A1:N1"/>
    <mergeCell ref="A2:N2"/>
    <mergeCell ref="A3:N3"/>
    <mergeCell ref="A5:N5"/>
    <mergeCell ref="A6:N6"/>
    <mergeCell ref="A8:N8"/>
    <mergeCell ref="A9:N9"/>
    <mergeCell ref="A12:N12"/>
    <mergeCell ref="A13:N13"/>
    <mergeCell ref="A14: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opLeftCell="A25" zoomScale="80" zoomScaleNormal="80" workbookViewId="0">
      <selection activeCell="O30" sqref="O30"/>
    </sheetView>
  </sheetViews>
  <sheetFormatPr defaultRowHeight="15" x14ac:dyDescent="0.25"/>
  <cols>
    <col min="1" max="1" width="15.28515625" customWidth="1"/>
    <col min="2" max="2" width="44.28515625" customWidth="1"/>
    <col min="3" max="3" width="25.5703125" customWidth="1"/>
    <col min="8" max="8" width="8.28515625" customWidth="1"/>
    <col min="9" max="9" width="7.28515625" customWidth="1"/>
    <col min="10" max="10" width="7.5703125" customWidth="1"/>
    <col min="12" max="12" width="6" customWidth="1"/>
    <col min="13" max="13" width="6.42578125" customWidth="1"/>
    <col min="14" max="14" width="5.5703125" customWidth="1"/>
    <col min="15" max="15" width="5.85546875" customWidth="1"/>
    <col min="16" max="16" width="6" customWidth="1"/>
    <col min="17" max="17" width="5.7109375" customWidth="1"/>
    <col min="18" max="18" width="6.28515625" customWidth="1"/>
    <col min="19" max="19" width="6.140625" customWidth="1"/>
    <col min="20" max="21" width="6" customWidth="1"/>
    <col min="22" max="22" width="7.140625" customWidth="1"/>
    <col min="23" max="23" width="6.140625" customWidth="1"/>
    <col min="24" max="24" width="5.42578125" customWidth="1"/>
    <col min="25" max="25" width="5.85546875" customWidth="1"/>
    <col min="26" max="26" width="4.85546875" customWidth="1"/>
    <col min="27" max="27" width="6.7109375" customWidth="1"/>
  </cols>
  <sheetData>
    <row r="1" spans="1:30" ht="18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"/>
      <c r="P1" s="1"/>
      <c r="Q1" s="1"/>
      <c r="R1" s="2"/>
      <c r="S1" s="1"/>
      <c r="T1" s="3"/>
      <c r="U1" s="3"/>
      <c r="V1" s="3"/>
      <c r="W1" s="3"/>
      <c r="X1" s="3"/>
      <c r="Y1" s="3"/>
      <c r="Z1" s="3"/>
      <c r="AA1" s="3"/>
    </row>
    <row r="2" spans="1:30" ht="85.5" customHeight="1" thickBot="1" x14ac:dyDescent="0.3">
      <c r="A2" s="327" t="s">
        <v>1</v>
      </c>
      <c r="B2" s="333" t="s">
        <v>2</v>
      </c>
      <c r="C2" s="330" t="s">
        <v>3</v>
      </c>
      <c r="D2" s="330" t="s">
        <v>6</v>
      </c>
      <c r="E2" s="425" t="s">
        <v>4</v>
      </c>
      <c r="F2" s="426"/>
      <c r="G2" s="426"/>
      <c r="H2" s="426"/>
      <c r="I2" s="426"/>
      <c r="J2" s="426"/>
      <c r="K2" s="427"/>
      <c r="L2" s="428" t="s">
        <v>5</v>
      </c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30"/>
    </row>
    <row r="3" spans="1:30" ht="24" customHeight="1" thickBot="1" x14ac:dyDescent="0.3">
      <c r="A3" s="328"/>
      <c r="B3" s="334"/>
      <c r="C3" s="331"/>
      <c r="D3" s="331"/>
      <c r="E3" s="431" t="s">
        <v>166</v>
      </c>
      <c r="F3" s="431" t="s">
        <v>7</v>
      </c>
      <c r="G3" s="425" t="s">
        <v>8</v>
      </c>
      <c r="H3" s="426"/>
      <c r="I3" s="426"/>
      <c r="J3" s="426"/>
      <c r="K3" s="434"/>
      <c r="L3" s="435" t="s">
        <v>9</v>
      </c>
      <c r="M3" s="436"/>
      <c r="N3" s="436"/>
      <c r="O3" s="437"/>
      <c r="P3" s="435" t="s">
        <v>10</v>
      </c>
      <c r="Q3" s="436"/>
      <c r="R3" s="436"/>
      <c r="S3" s="437"/>
      <c r="T3" s="435" t="s">
        <v>11</v>
      </c>
      <c r="U3" s="436"/>
      <c r="V3" s="436"/>
      <c r="W3" s="437"/>
      <c r="X3" s="435" t="s">
        <v>12</v>
      </c>
      <c r="Y3" s="436"/>
      <c r="Z3" s="436"/>
      <c r="AA3" s="437"/>
    </row>
    <row r="4" spans="1:30" ht="29.25" customHeight="1" thickTop="1" thickBot="1" x14ac:dyDescent="0.3">
      <c r="A4" s="328"/>
      <c r="B4" s="334"/>
      <c r="C4" s="331"/>
      <c r="D4" s="331"/>
      <c r="E4" s="432"/>
      <c r="F4" s="432"/>
      <c r="G4" s="438" t="s">
        <v>13</v>
      </c>
      <c r="H4" s="441" t="s">
        <v>14</v>
      </c>
      <c r="I4" s="444" t="s">
        <v>15</v>
      </c>
      <c r="J4" s="431" t="s">
        <v>16</v>
      </c>
      <c r="K4" s="447" t="s">
        <v>17</v>
      </c>
      <c r="L4" s="450" t="s">
        <v>18</v>
      </c>
      <c r="M4" s="451"/>
      <c r="N4" s="452" t="s">
        <v>19</v>
      </c>
      <c r="O4" s="453"/>
      <c r="P4" s="450" t="s">
        <v>20</v>
      </c>
      <c r="Q4" s="451"/>
      <c r="R4" s="452" t="s">
        <v>21</v>
      </c>
      <c r="S4" s="453"/>
      <c r="T4" s="450" t="s">
        <v>22</v>
      </c>
      <c r="U4" s="451"/>
      <c r="V4" s="452" t="s">
        <v>23</v>
      </c>
      <c r="W4" s="453"/>
      <c r="X4" s="450" t="s">
        <v>24</v>
      </c>
      <c r="Y4" s="454"/>
      <c r="Z4" s="455" t="s">
        <v>25</v>
      </c>
      <c r="AA4" s="453"/>
    </row>
    <row r="5" spans="1:30" ht="15.75" customHeight="1" thickTop="1" x14ac:dyDescent="0.25">
      <c r="A5" s="328"/>
      <c r="B5" s="334"/>
      <c r="C5" s="331"/>
      <c r="D5" s="331"/>
      <c r="E5" s="432"/>
      <c r="F5" s="432"/>
      <c r="G5" s="439"/>
      <c r="H5" s="442"/>
      <c r="I5" s="445"/>
      <c r="J5" s="432"/>
      <c r="K5" s="448"/>
      <c r="L5" s="418" t="s">
        <v>26</v>
      </c>
      <c r="M5" s="421" t="s">
        <v>27</v>
      </c>
      <c r="N5" s="415" t="s">
        <v>26</v>
      </c>
      <c r="O5" s="408" t="s">
        <v>28</v>
      </c>
      <c r="P5" s="418" t="s">
        <v>26</v>
      </c>
      <c r="Q5" s="421" t="s">
        <v>28</v>
      </c>
      <c r="R5" s="415" t="s">
        <v>26</v>
      </c>
      <c r="S5" s="408" t="s">
        <v>28</v>
      </c>
      <c r="T5" s="418" t="s">
        <v>26</v>
      </c>
      <c r="U5" s="421" t="s">
        <v>28</v>
      </c>
      <c r="V5" s="415" t="s">
        <v>26</v>
      </c>
      <c r="W5" s="408" t="s">
        <v>28</v>
      </c>
      <c r="X5" s="418" t="s">
        <v>26</v>
      </c>
      <c r="Y5" s="421" t="s">
        <v>28</v>
      </c>
      <c r="Z5" s="415" t="s">
        <v>26</v>
      </c>
      <c r="AA5" s="408" t="s">
        <v>28</v>
      </c>
    </row>
    <row r="6" spans="1:30" ht="18.75" customHeight="1" x14ac:dyDescent="0.25">
      <c r="A6" s="328"/>
      <c r="B6" s="334"/>
      <c r="C6" s="331"/>
      <c r="D6" s="331"/>
      <c r="E6" s="432"/>
      <c r="F6" s="432"/>
      <c r="G6" s="439"/>
      <c r="H6" s="442"/>
      <c r="I6" s="445"/>
      <c r="J6" s="432"/>
      <c r="K6" s="448"/>
      <c r="L6" s="419"/>
      <c r="M6" s="422"/>
      <c r="N6" s="416"/>
      <c r="O6" s="409"/>
      <c r="P6" s="419"/>
      <c r="Q6" s="422"/>
      <c r="R6" s="416"/>
      <c r="S6" s="409"/>
      <c r="T6" s="419"/>
      <c r="U6" s="422"/>
      <c r="V6" s="416"/>
      <c r="W6" s="409"/>
      <c r="X6" s="419"/>
      <c r="Y6" s="422"/>
      <c r="Z6" s="416"/>
      <c r="AA6" s="409"/>
    </row>
    <row r="7" spans="1:30" ht="102.75" customHeight="1" x14ac:dyDescent="0.25">
      <c r="A7" s="329"/>
      <c r="B7" s="335"/>
      <c r="C7" s="332"/>
      <c r="D7" s="332"/>
      <c r="E7" s="433"/>
      <c r="F7" s="433"/>
      <c r="G7" s="440"/>
      <c r="H7" s="443"/>
      <c r="I7" s="446"/>
      <c r="J7" s="433"/>
      <c r="K7" s="449"/>
      <c r="L7" s="420"/>
      <c r="M7" s="423"/>
      <c r="N7" s="417"/>
      <c r="O7" s="410"/>
      <c r="P7" s="420"/>
      <c r="Q7" s="423"/>
      <c r="R7" s="417"/>
      <c r="S7" s="410"/>
      <c r="T7" s="420"/>
      <c r="U7" s="423"/>
      <c r="V7" s="417"/>
      <c r="W7" s="410"/>
      <c r="X7" s="420"/>
      <c r="Y7" s="423"/>
      <c r="Z7" s="417"/>
      <c r="AA7" s="410"/>
    </row>
    <row r="8" spans="1:30" x14ac:dyDescent="0.25">
      <c r="A8" s="4">
        <v>1</v>
      </c>
      <c r="B8" s="4">
        <v>2</v>
      </c>
      <c r="C8" s="4">
        <v>3</v>
      </c>
      <c r="D8" s="5">
        <v>4</v>
      </c>
      <c r="E8" s="5">
        <v>5</v>
      </c>
      <c r="F8" s="4">
        <v>6</v>
      </c>
      <c r="G8" s="6">
        <v>7</v>
      </c>
      <c r="H8" s="7">
        <v>8</v>
      </c>
      <c r="I8" s="5">
        <v>9</v>
      </c>
      <c r="J8" s="4">
        <v>10</v>
      </c>
      <c r="K8" s="8">
        <v>11</v>
      </c>
      <c r="L8" s="411">
        <v>12</v>
      </c>
      <c r="M8" s="412"/>
      <c r="N8" s="413">
        <v>13</v>
      </c>
      <c r="O8" s="414"/>
      <c r="P8" s="411">
        <v>14</v>
      </c>
      <c r="Q8" s="412"/>
      <c r="R8" s="413">
        <v>15</v>
      </c>
      <c r="S8" s="414"/>
      <c r="T8" s="411">
        <v>16</v>
      </c>
      <c r="U8" s="412"/>
      <c r="V8" s="413">
        <v>17</v>
      </c>
      <c r="W8" s="414"/>
      <c r="X8" s="411">
        <v>18</v>
      </c>
      <c r="Y8" s="412"/>
      <c r="Z8" s="413">
        <v>19</v>
      </c>
      <c r="AA8" s="414"/>
    </row>
    <row r="9" spans="1:30" ht="28.5" customHeight="1" thickBot="1" x14ac:dyDescent="0.3">
      <c r="A9" s="11" t="s">
        <v>29</v>
      </c>
      <c r="B9" s="12" t="s">
        <v>30</v>
      </c>
      <c r="C9" s="13" t="s">
        <v>31</v>
      </c>
      <c r="D9" s="42">
        <f>SUM(D10,D11,D12,D13,D14,)</f>
        <v>468</v>
      </c>
      <c r="E9" s="42">
        <f>SUM(E10,E11,E12,E13,E14,)</f>
        <v>202</v>
      </c>
      <c r="F9" s="42">
        <f t="shared" ref="F9:AA9" si="0">SUM(F10,F11,F12,F13,F14,)</f>
        <v>396</v>
      </c>
      <c r="G9" s="42">
        <f t="shared" si="0"/>
        <v>466</v>
      </c>
      <c r="H9" s="42">
        <f>SUM(H10,H11,H12,H13,H14,)</f>
        <v>72</v>
      </c>
      <c r="I9" s="42">
        <f t="shared" si="0"/>
        <v>26</v>
      </c>
      <c r="J9" s="42">
        <f t="shared" si="0"/>
        <v>46</v>
      </c>
      <c r="K9" s="43">
        <f t="shared" si="0"/>
        <v>0</v>
      </c>
      <c r="L9" s="44">
        <f t="shared" si="0"/>
        <v>2</v>
      </c>
      <c r="M9" s="45">
        <f t="shared" si="0"/>
        <v>4</v>
      </c>
      <c r="N9" s="44">
        <f t="shared" si="0"/>
        <v>14</v>
      </c>
      <c r="O9" s="43">
        <f t="shared" si="0"/>
        <v>10</v>
      </c>
      <c r="P9" s="44">
        <f t="shared" si="0"/>
        <v>6</v>
      </c>
      <c r="Q9" s="45">
        <f t="shared" si="0"/>
        <v>8</v>
      </c>
      <c r="R9" s="44">
        <f t="shared" si="0"/>
        <v>0</v>
      </c>
      <c r="S9" s="43">
        <f t="shared" si="0"/>
        <v>4</v>
      </c>
      <c r="T9" s="44">
        <f t="shared" si="0"/>
        <v>0</v>
      </c>
      <c r="U9" s="45">
        <f t="shared" si="0"/>
        <v>4</v>
      </c>
      <c r="V9" s="44">
        <f t="shared" si="0"/>
        <v>0</v>
      </c>
      <c r="W9" s="43">
        <f t="shared" si="0"/>
        <v>4</v>
      </c>
      <c r="X9" s="44">
        <f t="shared" si="0"/>
        <v>4</v>
      </c>
      <c r="Y9" s="45">
        <f t="shared" si="0"/>
        <v>8</v>
      </c>
      <c r="Z9" s="44">
        <f t="shared" si="0"/>
        <v>0</v>
      </c>
      <c r="AA9" s="43">
        <f t="shared" si="0"/>
        <v>4</v>
      </c>
    </row>
    <row r="10" spans="1:30" ht="25.5" customHeight="1" thickBot="1" x14ac:dyDescent="0.35">
      <c r="A10" s="9" t="s">
        <v>32</v>
      </c>
      <c r="B10" s="15" t="s">
        <v>33</v>
      </c>
      <c r="C10" s="16" t="s">
        <v>34</v>
      </c>
      <c r="D10" s="46">
        <v>76</v>
      </c>
      <c r="E10" s="314">
        <v>0</v>
      </c>
      <c r="F10" s="46">
        <f>D10-H10</f>
        <v>62</v>
      </c>
      <c r="G10" s="47">
        <v>76</v>
      </c>
      <c r="H10" s="48">
        <f>SUM(L10:AA10)</f>
        <v>14</v>
      </c>
      <c r="I10" s="49">
        <f t="shared" ref="I10:J14" si="1">SUM(L10,N10,P10,R10,T10,V10,X10,Z10)</f>
        <v>14</v>
      </c>
      <c r="J10" s="49">
        <f t="shared" si="1"/>
        <v>0</v>
      </c>
      <c r="K10" s="50"/>
      <c r="L10" s="51"/>
      <c r="M10" s="52"/>
      <c r="N10" s="53">
        <v>14</v>
      </c>
      <c r="O10" s="54"/>
      <c r="P10" s="55"/>
      <c r="Q10" s="52"/>
      <c r="R10" s="51"/>
      <c r="S10" s="54"/>
      <c r="T10" s="51"/>
      <c r="U10" s="56"/>
      <c r="V10" s="57"/>
      <c r="W10" s="58"/>
      <c r="X10" s="59"/>
      <c r="Y10" s="56"/>
      <c r="Z10" s="59"/>
      <c r="AA10" s="58"/>
    </row>
    <row r="11" spans="1:30" ht="36" customHeight="1" thickBot="1" x14ac:dyDescent="0.35">
      <c r="A11" s="9" t="s">
        <v>35</v>
      </c>
      <c r="B11" s="15" t="s">
        <v>36</v>
      </c>
      <c r="C11" s="313" t="s">
        <v>37</v>
      </c>
      <c r="D11" s="60">
        <v>108</v>
      </c>
      <c r="E11" s="314">
        <v>0</v>
      </c>
      <c r="F11" s="61">
        <f>D11-H11</f>
        <v>78</v>
      </c>
      <c r="G11" s="47">
        <v>108</v>
      </c>
      <c r="H11" s="48">
        <f>SUM(L11:AA11)</f>
        <v>30</v>
      </c>
      <c r="I11" s="49">
        <f t="shared" si="1"/>
        <v>0</v>
      </c>
      <c r="J11" s="49">
        <f t="shared" si="1"/>
        <v>30</v>
      </c>
      <c r="K11" s="50"/>
      <c r="L11" s="51"/>
      <c r="M11" s="52"/>
      <c r="N11" s="51"/>
      <c r="O11" s="62">
        <v>6</v>
      </c>
      <c r="P11" s="63"/>
      <c r="Q11" s="64">
        <v>4</v>
      </c>
      <c r="R11" s="63"/>
      <c r="S11" s="62">
        <v>4</v>
      </c>
      <c r="T11" s="63"/>
      <c r="U11" s="65">
        <v>4</v>
      </c>
      <c r="V11" s="66"/>
      <c r="W11" s="67">
        <v>4</v>
      </c>
      <c r="X11" s="66"/>
      <c r="Y11" s="65">
        <v>4</v>
      </c>
      <c r="Z11" s="66"/>
      <c r="AA11" s="67">
        <v>4</v>
      </c>
    </row>
    <row r="12" spans="1:30" ht="21.75" customHeight="1" thickBot="1" x14ac:dyDescent="0.35">
      <c r="A12" s="9" t="s">
        <v>38</v>
      </c>
      <c r="B12" s="15" t="s">
        <v>39</v>
      </c>
      <c r="C12" s="16" t="s">
        <v>34</v>
      </c>
      <c r="D12" s="68">
        <v>72</v>
      </c>
      <c r="E12" s="314">
        <v>18</v>
      </c>
      <c r="F12" s="46">
        <f>D12-H12</f>
        <v>62</v>
      </c>
      <c r="G12" s="47">
        <v>72</v>
      </c>
      <c r="H12" s="48">
        <f>SUM(L12:AA12)</f>
        <v>10</v>
      </c>
      <c r="I12" s="49">
        <f t="shared" si="1"/>
        <v>6</v>
      </c>
      <c r="J12" s="49">
        <f t="shared" si="1"/>
        <v>4</v>
      </c>
      <c r="K12" s="50"/>
      <c r="L12" s="51"/>
      <c r="M12" s="52"/>
      <c r="N12" s="51"/>
      <c r="O12" s="54"/>
      <c r="P12" s="51">
        <v>6</v>
      </c>
      <c r="Q12" s="69">
        <v>4</v>
      </c>
      <c r="R12" s="51"/>
      <c r="S12" s="54"/>
      <c r="T12" s="51"/>
      <c r="U12" s="56"/>
      <c r="V12" s="59"/>
      <c r="W12" s="58"/>
      <c r="X12" s="59"/>
      <c r="Y12" s="56"/>
      <c r="Z12" s="59"/>
      <c r="AA12" s="58"/>
    </row>
    <row r="13" spans="1:30" ht="21" customHeight="1" thickBot="1" x14ac:dyDescent="0.35">
      <c r="A13" s="9" t="s">
        <v>40</v>
      </c>
      <c r="B13" s="15" t="s">
        <v>41</v>
      </c>
      <c r="C13" s="17" t="s">
        <v>42</v>
      </c>
      <c r="D13" s="68">
        <v>176</v>
      </c>
      <c r="E13" s="314">
        <v>166</v>
      </c>
      <c r="F13" s="46">
        <f>D13-H13</f>
        <v>166</v>
      </c>
      <c r="G13" s="47">
        <v>176</v>
      </c>
      <c r="H13" s="48">
        <f>SUM(L13:AA13)</f>
        <v>10</v>
      </c>
      <c r="I13" s="49">
        <f t="shared" si="1"/>
        <v>2</v>
      </c>
      <c r="J13" s="49">
        <f t="shared" si="1"/>
        <v>8</v>
      </c>
      <c r="K13" s="50"/>
      <c r="L13" s="63">
        <v>2</v>
      </c>
      <c r="M13" s="70">
        <v>4</v>
      </c>
      <c r="N13" s="63"/>
      <c r="O13" s="71">
        <v>4</v>
      </c>
      <c r="P13" s="51"/>
      <c r="Q13" s="72"/>
      <c r="R13" s="51"/>
      <c r="S13" s="54"/>
      <c r="T13" s="51"/>
      <c r="U13" s="56"/>
      <c r="V13" s="73"/>
      <c r="W13" s="58"/>
      <c r="X13" s="73"/>
      <c r="Y13" s="56"/>
      <c r="Z13" s="73"/>
      <c r="AA13" s="58"/>
    </row>
    <row r="14" spans="1:30" ht="24" customHeight="1" thickBot="1" x14ac:dyDescent="0.35">
      <c r="A14" s="9" t="s">
        <v>43</v>
      </c>
      <c r="B14" s="15" t="s">
        <v>44</v>
      </c>
      <c r="C14" s="17" t="s">
        <v>34</v>
      </c>
      <c r="D14" s="68">
        <v>36</v>
      </c>
      <c r="E14" s="314">
        <v>18</v>
      </c>
      <c r="F14" s="68">
        <f>D14-H14</f>
        <v>28</v>
      </c>
      <c r="G14" s="47">
        <v>34</v>
      </c>
      <c r="H14" s="48">
        <f>SUM(L14:AA14)</f>
        <v>8</v>
      </c>
      <c r="I14" s="49">
        <f t="shared" si="1"/>
        <v>4</v>
      </c>
      <c r="J14" s="49">
        <f t="shared" si="1"/>
        <v>4</v>
      </c>
      <c r="K14" s="50"/>
      <c r="L14" s="51"/>
      <c r="M14" s="52"/>
      <c r="N14" s="51"/>
      <c r="O14" s="54"/>
      <c r="P14" s="55"/>
      <c r="Q14" s="72"/>
      <c r="R14" s="55"/>
      <c r="S14" s="74"/>
      <c r="T14" s="51"/>
      <c r="U14" s="56"/>
      <c r="V14" s="73"/>
      <c r="W14" s="58"/>
      <c r="X14" s="73">
        <v>4</v>
      </c>
      <c r="Y14" s="75">
        <v>4</v>
      </c>
      <c r="Z14" s="59"/>
      <c r="AA14" s="58"/>
    </row>
    <row r="15" spans="1:30" ht="30" customHeight="1" x14ac:dyDescent="0.25">
      <c r="A15" s="11" t="s">
        <v>45</v>
      </c>
      <c r="B15" s="12" t="s">
        <v>163</v>
      </c>
      <c r="C15" s="14" t="s">
        <v>46</v>
      </c>
      <c r="D15" s="76">
        <f>SUM(D16,D40)</f>
        <v>2630</v>
      </c>
      <c r="E15" s="76">
        <f>SUM(E16,E40)</f>
        <v>1467</v>
      </c>
      <c r="F15" s="76">
        <f t="shared" ref="F15:AA15" si="2">SUM(F16,F40)</f>
        <v>2128</v>
      </c>
      <c r="G15" s="76">
        <f t="shared" si="2"/>
        <v>2486</v>
      </c>
      <c r="H15" s="76">
        <f t="shared" si="2"/>
        <v>568</v>
      </c>
      <c r="I15" s="76">
        <f t="shared" si="2"/>
        <v>268</v>
      </c>
      <c r="J15" s="76">
        <f t="shared" si="2"/>
        <v>280</v>
      </c>
      <c r="K15" s="77">
        <f t="shared" si="2"/>
        <v>20</v>
      </c>
      <c r="L15" s="78">
        <f t="shared" si="2"/>
        <v>40</v>
      </c>
      <c r="M15" s="79">
        <f t="shared" si="2"/>
        <v>34</v>
      </c>
      <c r="N15" s="78">
        <f t="shared" si="2"/>
        <v>28</v>
      </c>
      <c r="O15" s="80">
        <f t="shared" si="2"/>
        <v>28</v>
      </c>
      <c r="P15" s="78">
        <f t="shared" si="2"/>
        <v>28</v>
      </c>
      <c r="Q15" s="79">
        <f t="shared" si="2"/>
        <v>38</v>
      </c>
      <c r="R15" s="78">
        <f>SUM(R16,R40)</f>
        <v>44</v>
      </c>
      <c r="S15" s="80">
        <f t="shared" si="2"/>
        <v>32</v>
      </c>
      <c r="T15" s="78">
        <f t="shared" si="2"/>
        <v>36</v>
      </c>
      <c r="U15" s="79">
        <f t="shared" si="2"/>
        <v>40</v>
      </c>
      <c r="V15" s="78">
        <f t="shared" si="2"/>
        <v>34</v>
      </c>
      <c r="W15" s="80">
        <f t="shared" si="2"/>
        <v>42</v>
      </c>
      <c r="X15" s="78">
        <f t="shared" si="2"/>
        <v>28</v>
      </c>
      <c r="Y15" s="79">
        <f t="shared" si="2"/>
        <v>40</v>
      </c>
      <c r="Z15" s="78">
        <f t="shared" si="2"/>
        <v>42</v>
      </c>
      <c r="AA15" s="263">
        <f t="shared" si="2"/>
        <v>34</v>
      </c>
    </row>
    <row r="16" spans="1:30" ht="32.25" thickBot="1" x14ac:dyDescent="0.3">
      <c r="A16" s="18" t="s">
        <v>45</v>
      </c>
      <c r="B16" s="10" t="s">
        <v>47</v>
      </c>
      <c r="C16" s="19" t="s">
        <v>48</v>
      </c>
      <c r="D16" s="81">
        <f>SUM(D17:D28,D29,D38:D39)</f>
        <v>2048</v>
      </c>
      <c r="E16" s="81">
        <f>SUM(E17:E28,E29,E38:E39)</f>
        <v>1371</v>
      </c>
      <c r="F16" s="81">
        <f t="shared" ref="F16:K16" si="3">SUM(F17:F28,F29,F38:F39)</f>
        <v>1680</v>
      </c>
      <c r="G16" s="81">
        <f t="shared" si="3"/>
        <v>1934</v>
      </c>
      <c r="H16" s="81">
        <f>SUM(H17,H18,H19,H20,H21,H22,H23,H24,H25,H26,H27,H28,H30,H31,H32,H33,H34,H35,H36,H37,H38,H39)</f>
        <v>368</v>
      </c>
      <c r="I16" s="81">
        <f t="shared" si="3"/>
        <v>176</v>
      </c>
      <c r="J16" s="81">
        <f t="shared" si="3"/>
        <v>192</v>
      </c>
      <c r="K16" s="82">
        <f t="shared" si="3"/>
        <v>0</v>
      </c>
      <c r="L16" s="83">
        <f>SUM(L17,L18,L19,L20,L21,L22,L23,L24,L25,L26,L27,L28,L30,L31,L32,L33,L34,L35,L36,L37,L38,L39)</f>
        <v>40</v>
      </c>
      <c r="M16" s="84">
        <f t="shared" ref="M16:AA16" si="4">SUM(M17,M18,M19,M20,M21,M22,M23,M24,M25,M26,M27,M28,M30,M31,M32,M33,M34,M35,M36,M37,M38,M39)</f>
        <v>34</v>
      </c>
      <c r="N16" s="85">
        <f t="shared" si="4"/>
        <v>28</v>
      </c>
      <c r="O16" s="84">
        <f t="shared" si="4"/>
        <v>28</v>
      </c>
      <c r="P16" s="86">
        <f>SUM(P17,P18,P19,P20,P21,P22,P23,P24,P25,P26,P27,P28,P30,P31,P32,P33,P34,P35,P36,P37,P38,P39)</f>
        <v>28</v>
      </c>
      <c r="Q16" s="84">
        <f t="shared" si="4"/>
        <v>38</v>
      </c>
      <c r="R16" s="85">
        <f>SUM(R17,R18,R19,R20,R21,R22,R23,R24,R25,R26,R27,R28,R30,R31,R32,R33,R34,R35,R36,R37,R38,R39)</f>
        <v>22</v>
      </c>
      <c r="S16" s="84">
        <f t="shared" si="4"/>
        <v>24</v>
      </c>
      <c r="T16" s="86">
        <f t="shared" si="4"/>
        <v>12</v>
      </c>
      <c r="U16" s="84">
        <f t="shared" si="4"/>
        <v>22</v>
      </c>
      <c r="V16" s="85">
        <f t="shared" si="4"/>
        <v>22</v>
      </c>
      <c r="W16" s="84">
        <f t="shared" si="4"/>
        <v>30</v>
      </c>
      <c r="X16" s="86">
        <f t="shared" si="4"/>
        <v>8</v>
      </c>
      <c r="Y16" s="84">
        <f t="shared" si="4"/>
        <v>10</v>
      </c>
      <c r="Z16" s="262">
        <f t="shared" si="4"/>
        <v>16</v>
      </c>
      <c r="AA16" s="316">
        <f t="shared" si="4"/>
        <v>6</v>
      </c>
      <c r="AB16" s="261"/>
      <c r="AD16" s="317"/>
    </row>
    <row r="17" spans="1:27" ht="19.5" thickBot="1" x14ac:dyDescent="0.35">
      <c r="A17" s="9" t="s">
        <v>49</v>
      </c>
      <c r="B17" s="20" t="s">
        <v>50</v>
      </c>
      <c r="C17" s="17" t="s">
        <v>164</v>
      </c>
      <c r="D17" s="87">
        <v>110</v>
      </c>
      <c r="E17" s="314">
        <v>62</v>
      </c>
      <c r="F17" s="87">
        <f t="shared" ref="F17:F28" si="5">D17-H17</f>
        <v>86</v>
      </c>
      <c r="G17" s="88">
        <v>105</v>
      </c>
      <c r="H17" s="48">
        <f>SUM(L17:AA17)</f>
        <v>24</v>
      </c>
      <c r="I17" s="49">
        <f>SUM(L17,N17,P17,R17,T17,V17,X17,Z17)</f>
        <v>16</v>
      </c>
      <c r="J17" s="49">
        <f>SUM(M17,O17,Q17,S17,U17,W17,Y17,AA17)</f>
        <v>8</v>
      </c>
      <c r="K17" s="50"/>
      <c r="L17" s="89"/>
      <c r="M17" s="90"/>
      <c r="N17" s="89"/>
      <c r="O17" s="91"/>
      <c r="P17" s="63">
        <v>4</v>
      </c>
      <c r="Q17" s="64">
        <v>2</v>
      </c>
      <c r="R17" s="63">
        <v>8</v>
      </c>
      <c r="S17" s="92">
        <v>2</v>
      </c>
      <c r="T17" s="51">
        <v>4</v>
      </c>
      <c r="U17" s="93">
        <v>4</v>
      </c>
      <c r="V17" s="73"/>
      <c r="W17" s="94"/>
      <c r="X17" s="73"/>
      <c r="Y17" s="95"/>
      <c r="Z17" s="96"/>
      <c r="AA17" s="97"/>
    </row>
    <row r="18" spans="1:27" ht="19.5" thickBot="1" x14ac:dyDescent="0.35">
      <c r="A18" s="9" t="s">
        <v>51</v>
      </c>
      <c r="B18" s="20" t="s">
        <v>52</v>
      </c>
      <c r="C18" s="17" t="s">
        <v>165</v>
      </c>
      <c r="D18" s="60">
        <v>86</v>
      </c>
      <c r="E18" s="314">
        <v>45</v>
      </c>
      <c r="F18" s="60">
        <f t="shared" si="5"/>
        <v>68</v>
      </c>
      <c r="G18" s="98">
        <v>81</v>
      </c>
      <c r="H18" s="48">
        <f t="shared" ref="H18:H39" si="6">SUM(L18:AA18)</f>
        <v>18</v>
      </c>
      <c r="I18" s="49">
        <f t="shared" ref="I18:J37" si="7">SUM(L18,N18,P18,R18,T18,V18,X18,Z18)</f>
        <v>12</v>
      </c>
      <c r="J18" s="49">
        <f t="shared" si="7"/>
        <v>6</v>
      </c>
      <c r="K18" s="50"/>
      <c r="L18" s="89"/>
      <c r="M18" s="90"/>
      <c r="N18" s="89"/>
      <c r="O18" s="91"/>
      <c r="P18" s="63">
        <v>2</v>
      </c>
      <c r="Q18" s="64">
        <v>2</v>
      </c>
      <c r="R18" s="63">
        <v>6</v>
      </c>
      <c r="S18" s="62">
        <v>2</v>
      </c>
      <c r="T18" s="51">
        <v>4</v>
      </c>
      <c r="U18" s="93">
        <v>2</v>
      </c>
      <c r="V18" s="73"/>
      <c r="W18" s="94"/>
      <c r="X18" s="73"/>
      <c r="Y18" s="95"/>
      <c r="Z18" s="96"/>
      <c r="AA18" s="97"/>
    </row>
    <row r="19" spans="1:27" ht="36" customHeight="1" thickBot="1" x14ac:dyDescent="0.3">
      <c r="A19" s="9" t="s">
        <v>53</v>
      </c>
      <c r="B19" s="20" t="s">
        <v>54</v>
      </c>
      <c r="C19" s="17" t="s">
        <v>34</v>
      </c>
      <c r="D19" s="60">
        <v>42</v>
      </c>
      <c r="E19" s="314">
        <v>19</v>
      </c>
      <c r="F19" s="87">
        <f t="shared" si="5"/>
        <v>34</v>
      </c>
      <c r="G19" s="98">
        <v>38</v>
      </c>
      <c r="H19" s="48">
        <f t="shared" si="6"/>
        <v>8</v>
      </c>
      <c r="I19" s="49">
        <f t="shared" si="7"/>
        <v>6</v>
      </c>
      <c r="J19" s="49">
        <f t="shared" si="7"/>
        <v>2</v>
      </c>
      <c r="K19" s="50"/>
      <c r="L19" s="89"/>
      <c r="M19" s="90"/>
      <c r="N19" s="63">
        <v>6</v>
      </c>
      <c r="O19" s="62">
        <v>2</v>
      </c>
      <c r="P19" s="99"/>
      <c r="Q19" s="100"/>
      <c r="R19" s="99"/>
      <c r="S19" s="101"/>
      <c r="T19" s="63"/>
      <c r="U19" s="102"/>
      <c r="V19" s="96"/>
      <c r="W19" s="97"/>
      <c r="X19" s="96"/>
      <c r="Y19" s="103"/>
      <c r="Z19" s="96"/>
      <c r="AA19" s="97"/>
    </row>
    <row r="20" spans="1:27" ht="44.25" customHeight="1" thickBot="1" x14ac:dyDescent="0.3">
      <c r="A20" s="9" t="s">
        <v>55</v>
      </c>
      <c r="B20" s="20" t="s">
        <v>56</v>
      </c>
      <c r="C20" s="17" t="s">
        <v>34</v>
      </c>
      <c r="D20" s="60">
        <v>36</v>
      </c>
      <c r="E20" s="314">
        <v>22</v>
      </c>
      <c r="F20" s="60">
        <f t="shared" si="5"/>
        <v>28</v>
      </c>
      <c r="G20" s="98">
        <v>36</v>
      </c>
      <c r="H20" s="48">
        <f t="shared" si="6"/>
        <v>8</v>
      </c>
      <c r="I20" s="49">
        <f t="shared" si="7"/>
        <v>6</v>
      </c>
      <c r="J20" s="49">
        <f t="shared" si="7"/>
        <v>2</v>
      </c>
      <c r="K20" s="50"/>
      <c r="L20" s="99"/>
      <c r="M20" s="100"/>
      <c r="N20" s="63">
        <v>6</v>
      </c>
      <c r="O20" s="62">
        <v>2</v>
      </c>
      <c r="P20" s="63"/>
      <c r="Q20" s="100"/>
      <c r="R20" s="99"/>
      <c r="S20" s="101"/>
      <c r="T20" s="63"/>
      <c r="U20" s="102"/>
      <c r="V20" s="96"/>
      <c r="W20" s="97"/>
      <c r="X20" s="104"/>
      <c r="Y20" s="105"/>
      <c r="Z20" s="96"/>
      <c r="AA20" s="97"/>
    </row>
    <row r="21" spans="1:27" ht="32.25" thickBot="1" x14ac:dyDescent="0.3">
      <c r="A21" s="9" t="s">
        <v>57</v>
      </c>
      <c r="B21" s="20" t="s">
        <v>58</v>
      </c>
      <c r="C21" s="17" t="s">
        <v>59</v>
      </c>
      <c r="D21" s="60">
        <v>100</v>
      </c>
      <c r="E21" s="314">
        <v>30</v>
      </c>
      <c r="F21" s="87">
        <f t="shared" si="5"/>
        <v>80</v>
      </c>
      <c r="G21" s="98">
        <v>80</v>
      </c>
      <c r="H21" s="48">
        <f t="shared" si="6"/>
        <v>20</v>
      </c>
      <c r="I21" s="49">
        <f t="shared" si="7"/>
        <v>12</v>
      </c>
      <c r="J21" s="49">
        <f t="shared" si="7"/>
        <v>8</v>
      </c>
      <c r="K21" s="50"/>
      <c r="L21" s="99"/>
      <c r="M21" s="100"/>
      <c r="N21" s="63">
        <v>12</v>
      </c>
      <c r="O21" s="92">
        <v>8</v>
      </c>
      <c r="P21" s="99"/>
      <c r="Q21" s="100"/>
      <c r="R21" s="106"/>
      <c r="S21" s="107"/>
      <c r="T21" s="108"/>
      <c r="U21" s="109"/>
      <c r="V21" s="96"/>
      <c r="W21" s="97"/>
      <c r="X21" s="96"/>
      <c r="Y21" s="103"/>
      <c r="Z21" s="96"/>
      <c r="AA21" s="97"/>
    </row>
    <row r="22" spans="1:27" ht="40.5" customHeight="1" thickBot="1" x14ac:dyDescent="0.3">
      <c r="A22" s="9" t="s">
        <v>60</v>
      </c>
      <c r="B22" s="20" t="s">
        <v>61</v>
      </c>
      <c r="C22" s="17" t="s">
        <v>34</v>
      </c>
      <c r="D22" s="60">
        <v>36</v>
      </c>
      <c r="E22" s="314">
        <v>22</v>
      </c>
      <c r="F22" s="60">
        <f t="shared" si="5"/>
        <v>28</v>
      </c>
      <c r="G22" s="98">
        <v>36</v>
      </c>
      <c r="H22" s="48">
        <f t="shared" si="6"/>
        <v>8</v>
      </c>
      <c r="I22" s="49">
        <f t="shared" si="7"/>
        <v>6</v>
      </c>
      <c r="J22" s="49">
        <f t="shared" si="7"/>
        <v>2</v>
      </c>
      <c r="K22" s="50"/>
      <c r="L22" s="110"/>
      <c r="M22" s="100"/>
      <c r="N22" s="99"/>
      <c r="O22" s="101"/>
      <c r="P22" s="63"/>
      <c r="Q22" s="100"/>
      <c r="R22" s="99"/>
      <c r="S22" s="101"/>
      <c r="T22" s="63"/>
      <c r="U22" s="109"/>
      <c r="V22" s="63">
        <v>6</v>
      </c>
      <c r="W22" s="62">
        <v>2</v>
      </c>
      <c r="X22" s="96"/>
      <c r="Y22" s="103"/>
      <c r="Z22" s="96"/>
      <c r="AA22" s="97"/>
    </row>
    <row r="23" spans="1:27" ht="52.5" customHeight="1" thickBot="1" x14ac:dyDescent="0.35">
      <c r="A23" s="9" t="s">
        <v>62</v>
      </c>
      <c r="B23" s="20" t="s">
        <v>63</v>
      </c>
      <c r="C23" s="17" t="s">
        <v>64</v>
      </c>
      <c r="D23" s="60">
        <v>72</v>
      </c>
      <c r="E23" s="314">
        <v>52</v>
      </c>
      <c r="F23" s="87">
        <f t="shared" si="5"/>
        <v>62</v>
      </c>
      <c r="G23" s="98">
        <v>72</v>
      </c>
      <c r="H23" s="48">
        <f>SUM(L23:AA23)</f>
        <v>10</v>
      </c>
      <c r="I23" s="111">
        <f t="shared" si="7"/>
        <v>6</v>
      </c>
      <c r="J23" s="111">
        <f t="shared" si="7"/>
        <v>4</v>
      </c>
      <c r="K23" s="50"/>
      <c r="L23" s="89">
        <v>6</v>
      </c>
      <c r="M23" s="64">
        <v>4</v>
      </c>
      <c r="N23" s="99"/>
      <c r="O23" s="101"/>
      <c r="P23" s="99"/>
      <c r="Q23" s="100"/>
      <c r="R23" s="99"/>
      <c r="S23" s="101"/>
      <c r="T23" s="112"/>
      <c r="U23" s="109"/>
      <c r="V23" s="96"/>
      <c r="W23" s="97"/>
      <c r="X23" s="106"/>
      <c r="Y23" s="102"/>
      <c r="Z23" s="96"/>
      <c r="AA23" s="97"/>
    </row>
    <row r="24" spans="1:27" ht="37.5" customHeight="1" thickBot="1" x14ac:dyDescent="0.3">
      <c r="A24" s="9" t="s">
        <v>65</v>
      </c>
      <c r="B24" s="20" t="s">
        <v>66</v>
      </c>
      <c r="C24" s="17" t="s">
        <v>64</v>
      </c>
      <c r="D24" s="113">
        <v>36</v>
      </c>
      <c r="E24" s="314">
        <v>22</v>
      </c>
      <c r="F24" s="113">
        <f t="shared" si="5"/>
        <v>28</v>
      </c>
      <c r="G24" s="114">
        <v>36</v>
      </c>
      <c r="H24" s="115">
        <f>SUM(L24:AA24)</f>
        <v>8</v>
      </c>
      <c r="I24" s="116">
        <f t="shared" si="7"/>
        <v>6</v>
      </c>
      <c r="J24" s="117">
        <f t="shared" si="7"/>
        <v>2</v>
      </c>
      <c r="K24" s="71">
        <f>SUM(K25:K32)</f>
        <v>0</v>
      </c>
      <c r="L24" s="63">
        <v>6</v>
      </c>
      <c r="M24" s="64">
        <v>2</v>
      </c>
      <c r="N24" s="63"/>
      <c r="O24" s="71"/>
      <c r="P24" s="118"/>
      <c r="Q24" s="70"/>
      <c r="R24" s="118"/>
      <c r="S24" s="71"/>
      <c r="T24" s="63"/>
      <c r="U24" s="70"/>
      <c r="V24" s="63"/>
      <c r="W24" s="71"/>
      <c r="X24" s="63"/>
      <c r="Y24" s="70"/>
      <c r="Z24" s="118"/>
      <c r="AA24" s="71"/>
    </row>
    <row r="25" spans="1:27" ht="27.75" customHeight="1" thickBot="1" x14ac:dyDescent="0.35">
      <c r="A25" s="9" t="s">
        <v>67</v>
      </c>
      <c r="B25" s="20" t="s">
        <v>68</v>
      </c>
      <c r="C25" s="21" t="s">
        <v>69</v>
      </c>
      <c r="D25" s="119">
        <v>112</v>
      </c>
      <c r="E25" s="314">
        <v>36</v>
      </c>
      <c r="F25" s="119">
        <f t="shared" si="5"/>
        <v>98</v>
      </c>
      <c r="G25" s="120">
        <v>106</v>
      </c>
      <c r="H25" s="48">
        <f t="shared" si="6"/>
        <v>14</v>
      </c>
      <c r="I25" s="121">
        <f t="shared" si="7"/>
        <v>8</v>
      </c>
      <c r="J25" s="122">
        <f>SUM(M25,O25,Q25,S25,U25,W25,Y25,AA25)</f>
        <v>6</v>
      </c>
      <c r="K25" s="50"/>
      <c r="L25" s="123"/>
      <c r="M25" s="124"/>
      <c r="N25" s="125"/>
      <c r="O25" s="126"/>
      <c r="P25" s="127">
        <v>8</v>
      </c>
      <c r="Q25" s="128">
        <v>6</v>
      </c>
      <c r="R25" s="125"/>
      <c r="S25" s="126"/>
      <c r="T25" s="129"/>
      <c r="U25" s="130"/>
      <c r="V25" s="131"/>
      <c r="W25" s="132"/>
      <c r="X25" s="131"/>
      <c r="Y25" s="130"/>
      <c r="Z25" s="131"/>
      <c r="AA25" s="132"/>
    </row>
    <row r="26" spans="1:27" ht="41.25" customHeight="1" thickBot="1" x14ac:dyDescent="0.35">
      <c r="A26" s="9" t="s">
        <v>70</v>
      </c>
      <c r="B26" s="20" t="s">
        <v>71</v>
      </c>
      <c r="C26" s="21" t="s">
        <v>69</v>
      </c>
      <c r="D26" s="119">
        <v>42</v>
      </c>
      <c r="E26" s="314">
        <v>12</v>
      </c>
      <c r="F26" s="119">
        <f t="shared" si="5"/>
        <v>32</v>
      </c>
      <c r="G26" s="120">
        <v>36</v>
      </c>
      <c r="H26" s="48">
        <f t="shared" si="6"/>
        <v>10</v>
      </c>
      <c r="I26" s="49">
        <f t="shared" si="7"/>
        <v>6</v>
      </c>
      <c r="J26" s="49">
        <f t="shared" si="7"/>
        <v>4</v>
      </c>
      <c r="K26" s="50"/>
      <c r="L26" s="110"/>
      <c r="M26" s="100"/>
      <c r="N26" s="99"/>
      <c r="O26" s="101"/>
      <c r="P26" s="127">
        <v>6</v>
      </c>
      <c r="Q26" s="133">
        <v>4</v>
      </c>
      <c r="R26" s="127"/>
      <c r="S26" s="134"/>
      <c r="T26" s="129"/>
      <c r="U26" s="130"/>
      <c r="V26" s="131"/>
      <c r="W26" s="132"/>
      <c r="X26" s="66"/>
      <c r="Y26" s="130"/>
      <c r="Z26" s="66"/>
      <c r="AA26" s="132"/>
    </row>
    <row r="27" spans="1:27" ht="39.75" customHeight="1" thickBot="1" x14ac:dyDescent="0.35">
      <c r="A27" s="9" t="s">
        <v>72</v>
      </c>
      <c r="B27" s="20" t="s">
        <v>73</v>
      </c>
      <c r="C27" s="17" t="s">
        <v>34</v>
      </c>
      <c r="D27" s="119">
        <v>108</v>
      </c>
      <c r="E27" s="314">
        <v>34</v>
      </c>
      <c r="F27" s="119">
        <f t="shared" si="5"/>
        <v>92</v>
      </c>
      <c r="G27" s="120">
        <v>108</v>
      </c>
      <c r="H27" s="48">
        <f t="shared" si="6"/>
        <v>16</v>
      </c>
      <c r="I27" s="49">
        <f t="shared" si="7"/>
        <v>12</v>
      </c>
      <c r="J27" s="49">
        <f t="shared" si="7"/>
        <v>4</v>
      </c>
      <c r="K27" s="50"/>
      <c r="L27" s="63">
        <v>12</v>
      </c>
      <c r="M27" s="64">
        <v>4</v>
      </c>
      <c r="N27" s="99"/>
      <c r="O27" s="101"/>
      <c r="P27" s="99"/>
      <c r="Q27" s="100"/>
      <c r="R27" s="99"/>
      <c r="S27" s="101"/>
      <c r="T27" s="112"/>
      <c r="U27" s="103"/>
      <c r="V27" s="96"/>
      <c r="W27" s="97"/>
      <c r="X27" s="96"/>
      <c r="Y27" s="103"/>
      <c r="Z27" s="96"/>
      <c r="AA27" s="97"/>
    </row>
    <row r="28" spans="1:27" ht="24.75" customHeight="1" thickBot="1" x14ac:dyDescent="0.35">
      <c r="A28" s="9" t="s">
        <v>74</v>
      </c>
      <c r="B28" s="20" t="s">
        <v>75</v>
      </c>
      <c r="C28" s="17" t="s">
        <v>34</v>
      </c>
      <c r="D28" s="119">
        <v>36</v>
      </c>
      <c r="E28" s="314">
        <v>16</v>
      </c>
      <c r="F28" s="119">
        <f t="shared" si="5"/>
        <v>26</v>
      </c>
      <c r="G28" s="120">
        <v>36</v>
      </c>
      <c r="H28" s="48">
        <f t="shared" si="6"/>
        <v>10</v>
      </c>
      <c r="I28" s="49">
        <f t="shared" si="7"/>
        <v>8</v>
      </c>
      <c r="J28" s="49">
        <f t="shared" si="7"/>
        <v>2</v>
      </c>
      <c r="K28" s="50"/>
      <c r="L28" s="110"/>
      <c r="M28" s="100"/>
      <c r="N28" s="99"/>
      <c r="O28" s="101"/>
      <c r="P28" s="127"/>
      <c r="Q28" s="100"/>
      <c r="R28" s="99"/>
      <c r="S28" s="101"/>
      <c r="T28" s="112"/>
      <c r="U28" s="103"/>
      <c r="V28" s="96"/>
      <c r="W28" s="97"/>
      <c r="X28" s="96"/>
      <c r="Y28" s="103"/>
      <c r="Z28" s="135">
        <v>8</v>
      </c>
      <c r="AA28" s="136">
        <v>2</v>
      </c>
    </row>
    <row r="29" spans="1:27" ht="37.5" customHeight="1" thickBot="1" x14ac:dyDescent="0.3">
      <c r="A29" s="22" t="s">
        <v>76</v>
      </c>
      <c r="B29" s="23" t="s">
        <v>77</v>
      </c>
      <c r="C29" s="24" t="s">
        <v>78</v>
      </c>
      <c r="D29" s="137">
        <f>SUM(D30:D37)</f>
        <v>1085</v>
      </c>
      <c r="E29" s="137">
        <f>SUM(E30:E37)</f>
        <v>915</v>
      </c>
      <c r="F29" s="137">
        <f t="shared" ref="F29:AA29" si="8">SUM(F30:F37)</f>
        <v>899</v>
      </c>
      <c r="G29" s="137">
        <f t="shared" si="8"/>
        <v>1017</v>
      </c>
      <c r="H29" s="137">
        <f t="shared" si="8"/>
        <v>186</v>
      </c>
      <c r="I29" s="137">
        <f t="shared" si="8"/>
        <v>56</v>
      </c>
      <c r="J29" s="137">
        <f t="shared" si="8"/>
        <v>130</v>
      </c>
      <c r="K29" s="138">
        <f t="shared" si="8"/>
        <v>0</v>
      </c>
      <c r="L29" s="139">
        <f t="shared" si="8"/>
        <v>16</v>
      </c>
      <c r="M29" s="140">
        <f t="shared" si="8"/>
        <v>24</v>
      </c>
      <c r="N29" s="139">
        <f t="shared" si="8"/>
        <v>4</v>
      </c>
      <c r="O29" s="138">
        <f t="shared" si="8"/>
        <v>16</v>
      </c>
      <c r="P29" s="139">
        <f t="shared" si="8"/>
        <v>8</v>
      </c>
      <c r="Q29" s="140">
        <f t="shared" si="8"/>
        <v>24</v>
      </c>
      <c r="R29" s="139">
        <f t="shared" si="8"/>
        <v>8</v>
      </c>
      <c r="S29" s="138">
        <f t="shared" si="8"/>
        <v>20</v>
      </c>
      <c r="T29" s="139">
        <f t="shared" si="8"/>
        <v>4</v>
      </c>
      <c r="U29" s="140">
        <f t="shared" si="8"/>
        <v>16</v>
      </c>
      <c r="V29" s="139">
        <f t="shared" si="8"/>
        <v>8</v>
      </c>
      <c r="W29" s="138">
        <f t="shared" si="8"/>
        <v>20</v>
      </c>
      <c r="X29" s="139">
        <f t="shared" si="8"/>
        <v>8</v>
      </c>
      <c r="Y29" s="140">
        <f t="shared" si="8"/>
        <v>10</v>
      </c>
      <c r="Z29" s="139">
        <f t="shared" si="8"/>
        <v>0</v>
      </c>
      <c r="AA29" s="138">
        <f t="shared" si="8"/>
        <v>0</v>
      </c>
    </row>
    <row r="30" spans="1:27" ht="27" customHeight="1" thickBot="1" x14ac:dyDescent="0.35">
      <c r="A30" s="25" t="s">
        <v>79</v>
      </c>
      <c r="B30" s="26" t="s">
        <v>80</v>
      </c>
      <c r="C30" s="27" t="s">
        <v>59</v>
      </c>
      <c r="D30" s="141">
        <v>229</v>
      </c>
      <c r="E30" s="314">
        <v>190</v>
      </c>
      <c r="F30" s="141">
        <f t="shared" ref="F30:F39" si="9">D30-H30</f>
        <v>209</v>
      </c>
      <c r="G30" s="142">
        <v>216</v>
      </c>
      <c r="H30" s="48">
        <f t="shared" si="6"/>
        <v>20</v>
      </c>
      <c r="I30" s="49">
        <f t="shared" si="7"/>
        <v>4</v>
      </c>
      <c r="J30" s="49">
        <f t="shared" si="7"/>
        <v>16</v>
      </c>
      <c r="K30" s="143"/>
      <c r="L30" s="144"/>
      <c r="M30" s="100"/>
      <c r="N30" s="145">
        <v>4</v>
      </c>
      <c r="O30" s="92">
        <v>16</v>
      </c>
      <c r="P30" s="146"/>
      <c r="Q30" s="100"/>
      <c r="R30" s="146"/>
      <c r="S30" s="101"/>
      <c r="T30" s="147"/>
      <c r="U30" s="103"/>
      <c r="V30" s="148"/>
      <c r="W30" s="97"/>
      <c r="X30" s="148"/>
      <c r="Y30" s="103"/>
      <c r="Z30" s="148"/>
      <c r="AA30" s="97"/>
    </row>
    <row r="31" spans="1:27" ht="31.5" customHeight="1" thickBot="1" x14ac:dyDescent="0.3">
      <c r="A31" s="25" t="s">
        <v>81</v>
      </c>
      <c r="B31" s="26" t="s">
        <v>82</v>
      </c>
      <c r="C31" s="27" t="s">
        <v>83</v>
      </c>
      <c r="D31" s="141">
        <v>244</v>
      </c>
      <c r="E31" s="314">
        <v>201</v>
      </c>
      <c r="F31" s="141">
        <f t="shared" si="9"/>
        <v>206</v>
      </c>
      <c r="G31" s="142">
        <v>216</v>
      </c>
      <c r="H31" s="48">
        <f t="shared" si="6"/>
        <v>38</v>
      </c>
      <c r="I31" s="49">
        <f t="shared" si="7"/>
        <v>10</v>
      </c>
      <c r="J31" s="49">
        <f t="shared" si="7"/>
        <v>28</v>
      </c>
      <c r="K31" s="143"/>
      <c r="L31" s="144"/>
      <c r="M31" s="100"/>
      <c r="N31" s="146"/>
      <c r="O31" s="101"/>
      <c r="P31" s="146"/>
      <c r="Q31" s="100"/>
      <c r="R31" s="145">
        <v>4</v>
      </c>
      <c r="S31" s="92">
        <v>8</v>
      </c>
      <c r="T31" s="149">
        <v>2</v>
      </c>
      <c r="U31" s="150">
        <v>10</v>
      </c>
      <c r="V31" s="151">
        <v>4</v>
      </c>
      <c r="W31" s="152">
        <v>10</v>
      </c>
      <c r="X31" s="148"/>
      <c r="Y31" s="103"/>
      <c r="Z31" s="149"/>
      <c r="AA31" s="97"/>
    </row>
    <row r="32" spans="1:27" ht="29.25" customHeight="1" thickBot="1" x14ac:dyDescent="0.35">
      <c r="A32" s="25" t="s">
        <v>84</v>
      </c>
      <c r="B32" s="26" t="s">
        <v>85</v>
      </c>
      <c r="C32" s="27" t="s">
        <v>59</v>
      </c>
      <c r="D32" s="141">
        <v>77</v>
      </c>
      <c r="E32" s="314">
        <v>63</v>
      </c>
      <c r="F32" s="141">
        <f t="shared" si="9"/>
        <v>53</v>
      </c>
      <c r="G32" s="142">
        <v>68</v>
      </c>
      <c r="H32" s="48">
        <f t="shared" si="6"/>
        <v>24</v>
      </c>
      <c r="I32" s="49">
        <f t="shared" si="7"/>
        <v>4</v>
      </c>
      <c r="J32" s="49">
        <f>SUM(M32,O32,Q32,S32,U32,W32,Y32,AA32)</f>
        <v>20</v>
      </c>
      <c r="K32" s="143"/>
      <c r="L32" s="145">
        <v>4</v>
      </c>
      <c r="M32" s="153">
        <v>20</v>
      </c>
      <c r="N32" s="145"/>
      <c r="O32" s="71"/>
      <c r="P32" s="146"/>
      <c r="Q32" s="100"/>
      <c r="R32" s="145"/>
      <c r="S32" s="101"/>
      <c r="T32" s="147"/>
      <c r="U32" s="103"/>
      <c r="V32" s="148"/>
      <c r="W32" s="97"/>
      <c r="X32" s="148"/>
      <c r="Y32" s="103"/>
      <c r="Z32" s="148"/>
      <c r="AA32" s="97"/>
    </row>
    <row r="33" spans="1:27" ht="29.25" customHeight="1" thickBot="1" x14ac:dyDescent="0.3">
      <c r="A33" s="25" t="s">
        <v>86</v>
      </c>
      <c r="B33" s="26" t="s">
        <v>87</v>
      </c>
      <c r="C33" s="27" t="s">
        <v>83</v>
      </c>
      <c r="D33" s="141">
        <v>209</v>
      </c>
      <c r="E33" s="314">
        <v>190</v>
      </c>
      <c r="F33" s="141">
        <f t="shared" si="9"/>
        <v>171</v>
      </c>
      <c r="G33" s="142">
        <v>197</v>
      </c>
      <c r="H33" s="48">
        <f t="shared" si="6"/>
        <v>38</v>
      </c>
      <c r="I33" s="49">
        <f t="shared" si="7"/>
        <v>10</v>
      </c>
      <c r="J33" s="49">
        <f t="shared" si="7"/>
        <v>28</v>
      </c>
      <c r="K33" s="143"/>
      <c r="L33" s="144"/>
      <c r="M33" s="100"/>
      <c r="N33" s="146"/>
      <c r="O33" s="101"/>
      <c r="P33" s="145"/>
      <c r="Q33" s="70"/>
      <c r="R33" s="145">
        <v>4</v>
      </c>
      <c r="S33" s="92">
        <v>12</v>
      </c>
      <c r="T33" s="154">
        <v>2</v>
      </c>
      <c r="U33" s="65">
        <v>6</v>
      </c>
      <c r="V33" s="154">
        <v>4</v>
      </c>
      <c r="W33" s="155">
        <v>10</v>
      </c>
      <c r="X33" s="156"/>
      <c r="Y33" s="105"/>
      <c r="Z33" s="148"/>
      <c r="AA33" s="97"/>
    </row>
    <row r="34" spans="1:27" ht="26.25" customHeight="1" thickBot="1" x14ac:dyDescent="0.35">
      <c r="A34" s="25" t="s">
        <v>88</v>
      </c>
      <c r="B34" s="26" t="s">
        <v>89</v>
      </c>
      <c r="C34" s="27" t="s">
        <v>34</v>
      </c>
      <c r="D34" s="141">
        <v>98</v>
      </c>
      <c r="E34" s="314">
        <v>83</v>
      </c>
      <c r="F34" s="141">
        <f t="shared" si="9"/>
        <v>82</v>
      </c>
      <c r="G34" s="142">
        <v>92</v>
      </c>
      <c r="H34" s="48">
        <f t="shared" si="6"/>
        <v>16</v>
      </c>
      <c r="I34" s="49">
        <f t="shared" si="7"/>
        <v>12</v>
      </c>
      <c r="J34" s="49">
        <f t="shared" si="7"/>
        <v>4</v>
      </c>
      <c r="K34" s="143"/>
      <c r="L34" s="145">
        <v>12</v>
      </c>
      <c r="M34" s="64">
        <v>4</v>
      </c>
      <c r="N34" s="146"/>
      <c r="O34" s="101"/>
      <c r="P34" s="146"/>
      <c r="Q34" s="100"/>
      <c r="R34" s="146"/>
      <c r="S34" s="101"/>
      <c r="T34" s="147"/>
      <c r="U34" s="103"/>
      <c r="V34" s="148"/>
      <c r="W34" s="97"/>
      <c r="X34" s="148"/>
      <c r="Y34" s="103"/>
      <c r="Z34" s="148"/>
      <c r="AA34" s="97"/>
    </row>
    <row r="35" spans="1:27" ht="31.5" customHeight="1" thickBot="1" x14ac:dyDescent="0.35">
      <c r="A35" s="25" t="s">
        <v>90</v>
      </c>
      <c r="B35" s="26" t="s">
        <v>91</v>
      </c>
      <c r="C35" s="27" t="s">
        <v>59</v>
      </c>
      <c r="D35" s="141">
        <v>74</v>
      </c>
      <c r="E35" s="314">
        <v>53</v>
      </c>
      <c r="F35" s="141">
        <f t="shared" si="9"/>
        <v>54</v>
      </c>
      <c r="G35" s="142">
        <v>74</v>
      </c>
      <c r="H35" s="48">
        <f t="shared" si="6"/>
        <v>20</v>
      </c>
      <c r="I35" s="49">
        <f t="shared" si="7"/>
        <v>4</v>
      </c>
      <c r="J35" s="49">
        <f t="shared" si="7"/>
        <v>16</v>
      </c>
      <c r="K35" s="143"/>
      <c r="L35" s="144"/>
      <c r="M35" s="100"/>
      <c r="N35" s="146"/>
      <c r="O35" s="101"/>
      <c r="P35" s="145">
        <v>4</v>
      </c>
      <c r="Q35" s="153">
        <v>16</v>
      </c>
      <c r="R35" s="157"/>
      <c r="S35" s="91"/>
      <c r="T35" s="147"/>
      <c r="U35" s="103"/>
      <c r="V35" s="148"/>
      <c r="W35" s="97"/>
      <c r="X35" s="148"/>
      <c r="Y35" s="103"/>
      <c r="Z35" s="148"/>
      <c r="AA35" s="97"/>
    </row>
    <row r="36" spans="1:27" ht="32.25" thickBot="1" x14ac:dyDescent="0.3">
      <c r="A36" s="25" t="s">
        <v>92</v>
      </c>
      <c r="B36" s="26" t="s">
        <v>93</v>
      </c>
      <c r="C36" s="27" t="s">
        <v>59</v>
      </c>
      <c r="D36" s="141">
        <v>86</v>
      </c>
      <c r="E36" s="314">
        <v>80</v>
      </c>
      <c r="F36" s="141">
        <f t="shared" si="9"/>
        <v>68</v>
      </c>
      <c r="G36" s="142">
        <v>86</v>
      </c>
      <c r="H36" s="158">
        <f t="shared" si="6"/>
        <v>18</v>
      </c>
      <c r="I36" s="49">
        <f t="shared" si="7"/>
        <v>8</v>
      </c>
      <c r="J36" s="49">
        <f t="shared" si="7"/>
        <v>10</v>
      </c>
      <c r="K36" s="143"/>
      <c r="L36" s="144"/>
      <c r="M36" s="100"/>
      <c r="N36" s="146"/>
      <c r="O36" s="101"/>
      <c r="P36" s="146"/>
      <c r="Q36" s="100"/>
      <c r="R36" s="146"/>
      <c r="S36" s="101"/>
      <c r="T36" s="149"/>
      <c r="U36" s="103"/>
      <c r="V36" s="148"/>
      <c r="W36" s="97"/>
      <c r="X36" s="149">
        <v>8</v>
      </c>
      <c r="Y36" s="159">
        <v>10</v>
      </c>
      <c r="Z36" s="148"/>
      <c r="AA36" s="97"/>
    </row>
    <row r="37" spans="1:27" ht="34.5" customHeight="1" thickBot="1" x14ac:dyDescent="0.3">
      <c r="A37" s="25" t="s">
        <v>94</v>
      </c>
      <c r="B37" s="26" t="s">
        <v>95</v>
      </c>
      <c r="C37" s="28" t="s">
        <v>34</v>
      </c>
      <c r="D37" s="141">
        <v>68</v>
      </c>
      <c r="E37" s="314">
        <v>55</v>
      </c>
      <c r="F37" s="141">
        <f t="shared" si="9"/>
        <v>56</v>
      </c>
      <c r="G37" s="160">
        <v>68</v>
      </c>
      <c r="H37" s="158">
        <f t="shared" si="6"/>
        <v>12</v>
      </c>
      <c r="I37" s="49">
        <f t="shared" si="7"/>
        <v>4</v>
      </c>
      <c r="J37" s="49">
        <f t="shared" si="7"/>
        <v>8</v>
      </c>
      <c r="K37" s="161"/>
      <c r="L37" s="162"/>
      <c r="M37" s="163"/>
      <c r="N37" s="164"/>
      <c r="O37" s="101"/>
      <c r="P37" s="165">
        <v>4</v>
      </c>
      <c r="Q37" s="166">
        <v>8</v>
      </c>
      <c r="R37" s="164"/>
      <c r="S37" s="167"/>
      <c r="T37" s="154"/>
      <c r="U37" s="168"/>
      <c r="V37" s="169"/>
      <c r="W37" s="170"/>
      <c r="X37" s="171"/>
      <c r="Y37" s="172"/>
      <c r="Z37" s="154"/>
      <c r="AA37" s="173"/>
    </row>
    <row r="38" spans="1:27" ht="40.5" customHeight="1" thickBot="1" x14ac:dyDescent="0.3">
      <c r="A38" s="29" t="s">
        <v>96</v>
      </c>
      <c r="B38" s="20" t="s">
        <v>97</v>
      </c>
      <c r="C38" s="30" t="s">
        <v>59</v>
      </c>
      <c r="D38" s="60">
        <v>111</v>
      </c>
      <c r="E38" s="314">
        <v>66</v>
      </c>
      <c r="F38" s="174">
        <f t="shared" si="9"/>
        <v>95</v>
      </c>
      <c r="G38" s="175">
        <v>111</v>
      </c>
      <c r="H38" s="158">
        <f t="shared" si="6"/>
        <v>16</v>
      </c>
      <c r="I38" s="49">
        <f>SUM(L38,N38,P38,R38,T38,V38,X38,Z38)</f>
        <v>8</v>
      </c>
      <c r="J38" s="49">
        <f>SUM(M38,O38,Q38,S38,U38,W38,Y38,AA38)</f>
        <v>8</v>
      </c>
      <c r="K38" s="176"/>
      <c r="L38" s="177"/>
      <c r="M38" s="100"/>
      <c r="N38" s="178"/>
      <c r="O38" s="167"/>
      <c r="P38" s="178"/>
      <c r="Q38" s="163"/>
      <c r="R38" s="178"/>
      <c r="S38" s="101"/>
      <c r="T38" s="179"/>
      <c r="U38" s="168"/>
      <c r="V38" s="179">
        <v>8</v>
      </c>
      <c r="W38" s="152">
        <v>8</v>
      </c>
      <c r="X38" s="180"/>
      <c r="Y38" s="172"/>
      <c r="Z38" s="179"/>
      <c r="AA38" s="173"/>
    </row>
    <row r="39" spans="1:27" ht="32.25" customHeight="1" x14ac:dyDescent="0.25">
      <c r="A39" s="29" t="s">
        <v>98</v>
      </c>
      <c r="B39" s="20" t="s">
        <v>99</v>
      </c>
      <c r="C39" s="30" t="s">
        <v>34</v>
      </c>
      <c r="D39" s="60">
        <v>36</v>
      </c>
      <c r="E39" s="314">
        <v>18</v>
      </c>
      <c r="F39" s="174">
        <f t="shared" si="9"/>
        <v>24</v>
      </c>
      <c r="G39" s="120">
        <v>36</v>
      </c>
      <c r="H39" s="158">
        <f t="shared" si="6"/>
        <v>12</v>
      </c>
      <c r="I39" s="49">
        <f>SUM(L39,N39,P39,R39,T39,V39,X39,Z39)</f>
        <v>8</v>
      </c>
      <c r="J39" s="49">
        <f>SUM(M39,O39,Q39,S39,U39,W39,Y39,AA39)</f>
        <v>4</v>
      </c>
      <c r="K39" s="50"/>
      <c r="L39" s="177"/>
      <c r="M39" s="163"/>
      <c r="N39" s="178"/>
      <c r="O39" s="167"/>
      <c r="P39" s="178"/>
      <c r="Q39" s="163"/>
      <c r="R39" s="178"/>
      <c r="S39" s="167"/>
      <c r="T39" s="179"/>
      <c r="U39" s="168"/>
      <c r="V39" s="181"/>
      <c r="W39" s="170"/>
      <c r="X39" s="180"/>
      <c r="Y39" s="182"/>
      <c r="Z39" s="179">
        <v>8</v>
      </c>
      <c r="AA39" s="67">
        <v>4</v>
      </c>
    </row>
    <row r="40" spans="1:27" ht="25.5" customHeight="1" x14ac:dyDescent="0.25">
      <c r="A40" s="31" t="s">
        <v>100</v>
      </c>
      <c r="B40" s="31" t="s">
        <v>101</v>
      </c>
      <c r="C40" s="19" t="s">
        <v>102</v>
      </c>
      <c r="D40" s="183">
        <f>SUM(D50,D46,D41)</f>
        <v>582</v>
      </c>
      <c r="E40" s="183">
        <f>SUM(E50,E46,E41)</f>
        <v>96</v>
      </c>
      <c r="F40" s="183">
        <f t="shared" ref="F40:AA40" si="10">SUM(F50,F46,F41)</f>
        <v>448</v>
      </c>
      <c r="G40" s="184">
        <f t="shared" si="10"/>
        <v>552</v>
      </c>
      <c r="H40" s="185">
        <f>SUM(H50,H46,H41)</f>
        <v>200</v>
      </c>
      <c r="I40" s="186">
        <f t="shared" si="10"/>
        <v>92</v>
      </c>
      <c r="J40" s="187">
        <f t="shared" si="10"/>
        <v>88</v>
      </c>
      <c r="K40" s="188">
        <f t="shared" si="10"/>
        <v>20</v>
      </c>
      <c r="L40" s="189">
        <f t="shared" si="10"/>
        <v>0</v>
      </c>
      <c r="M40" s="190">
        <f t="shared" si="10"/>
        <v>0</v>
      </c>
      <c r="N40" s="189">
        <f t="shared" si="10"/>
        <v>0</v>
      </c>
      <c r="O40" s="188">
        <f t="shared" si="10"/>
        <v>0</v>
      </c>
      <c r="P40" s="189">
        <f t="shared" si="10"/>
        <v>0</v>
      </c>
      <c r="Q40" s="190">
        <f t="shared" si="10"/>
        <v>0</v>
      </c>
      <c r="R40" s="189">
        <f t="shared" si="10"/>
        <v>22</v>
      </c>
      <c r="S40" s="188">
        <f t="shared" si="10"/>
        <v>8</v>
      </c>
      <c r="T40" s="189">
        <f t="shared" si="10"/>
        <v>24</v>
      </c>
      <c r="U40" s="190">
        <f t="shared" si="10"/>
        <v>18</v>
      </c>
      <c r="V40" s="189">
        <f t="shared" si="10"/>
        <v>12</v>
      </c>
      <c r="W40" s="188">
        <f t="shared" si="10"/>
        <v>12</v>
      </c>
      <c r="X40" s="189">
        <f t="shared" si="10"/>
        <v>20</v>
      </c>
      <c r="Y40" s="190">
        <f t="shared" si="10"/>
        <v>30</v>
      </c>
      <c r="Z40" s="189">
        <f t="shared" si="10"/>
        <v>26</v>
      </c>
      <c r="AA40" s="191">
        <f t="shared" si="10"/>
        <v>28</v>
      </c>
    </row>
    <row r="41" spans="1:27" ht="46.5" customHeight="1" thickBot="1" x14ac:dyDescent="0.3">
      <c r="A41" s="32" t="s">
        <v>103</v>
      </c>
      <c r="B41" s="33" t="s">
        <v>104</v>
      </c>
      <c r="C41" s="34" t="s">
        <v>105</v>
      </c>
      <c r="D41" s="192">
        <f>SUM(D42)</f>
        <v>182</v>
      </c>
      <c r="E41" s="192">
        <f>SUM(E42)</f>
        <v>96</v>
      </c>
      <c r="F41" s="193">
        <f>SUM(F42:F43)</f>
        <v>194</v>
      </c>
      <c r="G41" s="194">
        <f>SUM(G42)</f>
        <v>174</v>
      </c>
      <c r="H41" s="195">
        <f>SUM(H42:H43)</f>
        <v>54</v>
      </c>
      <c r="I41" s="196">
        <f>SUM(I42)</f>
        <v>22</v>
      </c>
      <c r="J41" s="192">
        <f>SUM(J42)</f>
        <v>12</v>
      </c>
      <c r="K41" s="197">
        <v>0</v>
      </c>
      <c r="L41" s="198">
        <f>SUM(L42:L43)</f>
        <v>0</v>
      </c>
      <c r="M41" s="199">
        <f t="shared" ref="M41:AA41" si="11">SUM(M42:M43)</f>
        <v>0</v>
      </c>
      <c r="N41" s="198">
        <f t="shared" si="11"/>
        <v>0</v>
      </c>
      <c r="O41" s="197">
        <f t="shared" si="11"/>
        <v>0</v>
      </c>
      <c r="P41" s="200">
        <f t="shared" si="11"/>
        <v>0</v>
      </c>
      <c r="Q41" s="199">
        <f t="shared" si="11"/>
        <v>0</v>
      </c>
      <c r="R41" s="201">
        <f t="shared" si="11"/>
        <v>12</v>
      </c>
      <c r="S41" s="202">
        <f>SUM(S42:S43)</f>
        <v>8</v>
      </c>
      <c r="T41" s="203">
        <f t="shared" si="11"/>
        <v>14</v>
      </c>
      <c r="U41" s="199">
        <f t="shared" si="11"/>
        <v>8</v>
      </c>
      <c r="V41" s="200">
        <f t="shared" si="11"/>
        <v>8</v>
      </c>
      <c r="W41" s="197">
        <f t="shared" si="11"/>
        <v>4</v>
      </c>
      <c r="X41" s="198">
        <f t="shared" si="11"/>
        <v>0</v>
      </c>
      <c r="Y41" s="199">
        <f t="shared" si="11"/>
        <v>0</v>
      </c>
      <c r="Z41" s="200">
        <f t="shared" si="11"/>
        <v>0</v>
      </c>
      <c r="AA41" s="197">
        <f t="shared" si="11"/>
        <v>0</v>
      </c>
    </row>
    <row r="42" spans="1:27" ht="55.5" customHeight="1" thickBot="1" x14ac:dyDescent="0.3">
      <c r="A42" s="9" t="s">
        <v>106</v>
      </c>
      <c r="B42" s="15" t="s">
        <v>107</v>
      </c>
      <c r="C42" s="17" t="s">
        <v>108</v>
      </c>
      <c r="D42" s="60">
        <v>182</v>
      </c>
      <c r="E42" s="315">
        <v>96</v>
      </c>
      <c r="F42" s="60">
        <f>D42-H42</f>
        <v>148</v>
      </c>
      <c r="G42" s="204">
        <v>174</v>
      </c>
      <c r="H42" s="48">
        <f>SUM(L42:AA42)</f>
        <v>34</v>
      </c>
      <c r="I42" s="49">
        <f>SUM(L42,N42,P42,R42,T42,V42,X42,Z42)</f>
        <v>22</v>
      </c>
      <c r="J42" s="49">
        <f>SUM(M42,O42,Q42,S42,U42,W42,Y42,AA42)</f>
        <v>12</v>
      </c>
      <c r="K42" s="50"/>
      <c r="L42" s="99"/>
      <c r="M42" s="100"/>
      <c r="N42" s="99"/>
      <c r="O42" s="101"/>
      <c r="P42" s="63"/>
      <c r="Q42" s="70"/>
      <c r="R42" s="63">
        <v>8</v>
      </c>
      <c r="S42" s="205">
        <v>4</v>
      </c>
      <c r="T42" s="66">
        <v>10</v>
      </c>
      <c r="U42" s="206">
        <v>6</v>
      </c>
      <c r="V42" s="63">
        <v>4</v>
      </c>
      <c r="W42" s="207">
        <v>2</v>
      </c>
      <c r="X42" s="63"/>
      <c r="Y42" s="70"/>
      <c r="Z42" s="63"/>
      <c r="AA42" s="71"/>
    </row>
    <row r="43" spans="1:27" ht="88.5" customHeight="1" thickBot="1" x14ac:dyDescent="0.3">
      <c r="A43" s="35" t="s">
        <v>109</v>
      </c>
      <c r="B43" s="15" t="s">
        <v>110</v>
      </c>
      <c r="C43" s="17" t="s">
        <v>108</v>
      </c>
      <c r="D43" s="208">
        <v>66</v>
      </c>
      <c r="E43" s="315">
        <v>53</v>
      </c>
      <c r="F43" s="209">
        <f>D43-H43</f>
        <v>46</v>
      </c>
      <c r="G43" s="210">
        <v>60</v>
      </c>
      <c r="H43" s="48">
        <f>SUM(L43:AA43)</f>
        <v>20</v>
      </c>
      <c r="I43" s="49">
        <f>SUM(L43,N43,P43,R43,T43,V43,X43,Z43)</f>
        <v>12</v>
      </c>
      <c r="J43" s="49">
        <f>SUM(M43,O43,Q43,S43,U43,W43,Y43,AA43)</f>
        <v>8</v>
      </c>
      <c r="K43" s="50"/>
      <c r="L43" s="99"/>
      <c r="M43" s="100"/>
      <c r="N43" s="99"/>
      <c r="O43" s="101"/>
      <c r="P43" s="99"/>
      <c r="Q43" s="100"/>
      <c r="R43" s="63">
        <v>4</v>
      </c>
      <c r="S43" s="205">
        <v>4</v>
      </c>
      <c r="T43" s="66">
        <v>4</v>
      </c>
      <c r="U43" s="211">
        <v>2</v>
      </c>
      <c r="V43" s="63">
        <v>4</v>
      </c>
      <c r="W43" s="207">
        <v>2</v>
      </c>
      <c r="X43" s="212"/>
      <c r="Y43" s="213"/>
      <c r="Z43" s="135"/>
      <c r="AA43" s="214"/>
    </row>
    <row r="44" spans="1:27" ht="18.75" x14ac:dyDescent="0.3">
      <c r="A44" s="265" t="s">
        <v>111</v>
      </c>
      <c r="B44" s="266" t="s">
        <v>112</v>
      </c>
      <c r="C44" s="267" t="s">
        <v>113</v>
      </c>
      <c r="D44" s="268">
        <v>108</v>
      </c>
      <c r="E44" s="268">
        <v>108</v>
      </c>
      <c r="F44" s="269">
        <f>SUM(G44)</f>
        <v>108</v>
      </c>
      <c r="G44" s="270">
        <f>SUM(L44:AA44)</f>
        <v>108</v>
      </c>
      <c r="H44" s="271"/>
      <c r="I44" s="272"/>
      <c r="J44" s="273"/>
      <c r="K44" s="274"/>
      <c r="L44" s="275"/>
      <c r="M44" s="276"/>
      <c r="N44" s="275"/>
      <c r="O44" s="277"/>
      <c r="P44" s="275"/>
      <c r="Q44" s="276"/>
      <c r="R44" s="278"/>
      <c r="S44" s="205">
        <v>72</v>
      </c>
      <c r="T44" s="280"/>
      <c r="U44" s="281"/>
      <c r="V44" s="282"/>
      <c r="W44" s="215">
        <v>36</v>
      </c>
      <c r="X44" s="282"/>
      <c r="Y44" s="284"/>
      <c r="Z44" s="282"/>
      <c r="AA44" s="285"/>
    </row>
    <row r="45" spans="1:27" ht="18.75" x14ac:dyDescent="0.3">
      <c r="A45" s="265" t="s">
        <v>114</v>
      </c>
      <c r="B45" s="266" t="s">
        <v>115</v>
      </c>
      <c r="C45" s="267" t="s">
        <v>116</v>
      </c>
      <c r="D45" s="268">
        <v>180</v>
      </c>
      <c r="E45" s="268">
        <v>180</v>
      </c>
      <c r="F45" s="269">
        <f>SUM(G45)</f>
        <v>180</v>
      </c>
      <c r="G45" s="270">
        <f>SUM(L45:AA45)</f>
        <v>180</v>
      </c>
      <c r="H45" s="271"/>
      <c r="I45" s="272"/>
      <c r="J45" s="273"/>
      <c r="K45" s="274"/>
      <c r="L45" s="275"/>
      <c r="M45" s="276"/>
      <c r="N45" s="275"/>
      <c r="O45" s="277"/>
      <c r="P45" s="275"/>
      <c r="Q45" s="279"/>
      <c r="R45" s="278"/>
      <c r="S45" s="205">
        <v>108</v>
      </c>
      <c r="T45" s="280"/>
      <c r="U45" s="283"/>
      <c r="V45" s="282"/>
      <c r="W45" s="216">
        <v>72</v>
      </c>
      <c r="X45" s="282"/>
      <c r="Y45" s="284"/>
      <c r="Z45" s="282"/>
      <c r="AA45" s="285"/>
    </row>
    <row r="46" spans="1:27" ht="54" customHeight="1" thickBot="1" x14ac:dyDescent="0.35">
      <c r="A46" s="32" t="s">
        <v>117</v>
      </c>
      <c r="B46" s="33" t="s">
        <v>118</v>
      </c>
      <c r="C46" s="34" t="s">
        <v>119</v>
      </c>
      <c r="D46" s="192">
        <f>SUM(D47)</f>
        <v>170</v>
      </c>
      <c r="E46" s="264"/>
      <c r="F46" s="192">
        <f t="shared" ref="F46:AA46" si="12">SUM(F47)</f>
        <v>136</v>
      </c>
      <c r="G46" s="217">
        <f t="shared" si="12"/>
        <v>158</v>
      </c>
      <c r="H46" s="218">
        <f t="shared" si="12"/>
        <v>34</v>
      </c>
      <c r="I46" s="196">
        <f t="shared" si="12"/>
        <v>14</v>
      </c>
      <c r="J46" s="192">
        <f t="shared" si="12"/>
        <v>20</v>
      </c>
      <c r="K46" s="197">
        <f t="shared" si="12"/>
        <v>20</v>
      </c>
      <c r="L46" s="198">
        <f t="shared" si="12"/>
        <v>0</v>
      </c>
      <c r="M46" s="219">
        <f t="shared" si="12"/>
        <v>0</v>
      </c>
      <c r="N46" s="198">
        <f t="shared" si="12"/>
        <v>0</v>
      </c>
      <c r="O46" s="220">
        <f t="shared" si="12"/>
        <v>0</v>
      </c>
      <c r="P46" s="200">
        <f t="shared" si="12"/>
        <v>0</v>
      </c>
      <c r="Q46" s="199">
        <f t="shared" si="12"/>
        <v>0</v>
      </c>
      <c r="R46" s="198">
        <f t="shared" si="12"/>
        <v>0</v>
      </c>
      <c r="S46" s="220">
        <f t="shared" si="12"/>
        <v>0</v>
      </c>
      <c r="T46" s="200">
        <f t="shared" si="12"/>
        <v>0</v>
      </c>
      <c r="U46" s="199">
        <f t="shared" si="12"/>
        <v>0</v>
      </c>
      <c r="V46" s="198">
        <f t="shared" si="12"/>
        <v>0</v>
      </c>
      <c r="W46" s="197">
        <f t="shared" si="12"/>
        <v>0</v>
      </c>
      <c r="X46" s="198">
        <f t="shared" si="12"/>
        <v>8</v>
      </c>
      <c r="Y46" s="199">
        <f t="shared" si="12"/>
        <v>10</v>
      </c>
      <c r="Z46" s="200">
        <f t="shared" si="12"/>
        <v>6</v>
      </c>
      <c r="AA46" s="197">
        <f t="shared" si="12"/>
        <v>10</v>
      </c>
    </row>
    <row r="47" spans="1:27" ht="62.25" customHeight="1" thickBot="1" x14ac:dyDescent="0.3">
      <c r="A47" s="35" t="s">
        <v>120</v>
      </c>
      <c r="B47" s="15" t="s">
        <v>121</v>
      </c>
      <c r="C47" s="17" t="s">
        <v>122</v>
      </c>
      <c r="D47" s="60">
        <v>170</v>
      </c>
      <c r="E47" s="315">
        <v>82</v>
      </c>
      <c r="F47" s="60">
        <f>D47-H47</f>
        <v>136</v>
      </c>
      <c r="G47" s="221">
        <v>158</v>
      </c>
      <c r="H47" s="48">
        <f>SUM(L47:AA47)</f>
        <v>34</v>
      </c>
      <c r="I47" s="49">
        <f>SUM(L47,N47,P47,R47,T47,V47,X47,Z47)</f>
        <v>14</v>
      </c>
      <c r="J47" s="49">
        <f>SUM(M47,O47,Q47,S47,U47,W47,Y47,AA47)</f>
        <v>20</v>
      </c>
      <c r="K47" s="50">
        <v>20</v>
      </c>
      <c r="L47" s="63"/>
      <c r="M47" s="70"/>
      <c r="N47" s="63"/>
      <c r="O47" s="71"/>
      <c r="P47" s="63"/>
      <c r="Q47" s="70"/>
      <c r="R47" s="63"/>
      <c r="S47" s="71"/>
      <c r="T47" s="63"/>
      <c r="U47" s="70"/>
      <c r="V47" s="63"/>
      <c r="W47" s="71"/>
      <c r="X47" s="63">
        <v>8</v>
      </c>
      <c r="Y47" s="153">
        <v>10</v>
      </c>
      <c r="Z47" s="222">
        <v>6</v>
      </c>
      <c r="AA47" s="62">
        <v>10</v>
      </c>
    </row>
    <row r="48" spans="1:27" ht="18.75" x14ac:dyDescent="0.25">
      <c r="A48" s="265" t="s">
        <v>123</v>
      </c>
      <c r="B48" s="266" t="s">
        <v>112</v>
      </c>
      <c r="C48" s="267" t="s">
        <v>124</v>
      </c>
      <c r="D48" s="268">
        <v>72</v>
      </c>
      <c r="E48" s="268">
        <v>72</v>
      </c>
      <c r="F48" s="269">
        <f>SUM(G48)</f>
        <v>72</v>
      </c>
      <c r="G48" s="270">
        <f>SUM(L48:AA48)</f>
        <v>72</v>
      </c>
      <c r="H48" s="271"/>
      <c r="I48" s="272"/>
      <c r="J48" s="273"/>
      <c r="K48" s="274"/>
      <c r="L48" s="275"/>
      <c r="M48" s="276"/>
      <c r="N48" s="275"/>
      <c r="O48" s="277"/>
      <c r="P48" s="275"/>
      <c r="Q48" s="276"/>
      <c r="R48" s="275"/>
      <c r="S48" s="286"/>
      <c r="T48" s="287"/>
      <c r="U48" s="288"/>
      <c r="V48" s="289"/>
      <c r="W48" s="290"/>
      <c r="X48" s="282"/>
      <c r="Y48" s="284"/>
      <c r="Z48" s="282"/>
      <c r="AA48" s="223">
        <v>72</v>
      </c>
    </row>
    <row r="49" spans="1:27" ht="20.25" x14ac:dyDescent="0.25">
      <c r="A49" s="265" t="s">
        <v>125</v>
      </c>
      <c r="B49" s="266" t="s">
        <v>115</v>
      </c>
      <c r="C49" s="267" t="s">
        <v>126</v>
      </c>
      <c r="D49" s="268">
        <v>144</v>
      </c>
      <c r="E49" s="268">
        <v>144</v>
      </c>
      <c r="F49" s="269">
        <f>SUM(G49)</f>
        <v>144</v>
      </c>
      <c r="G49" s="270">
        <f>SUM(L49:AA49)</f>
        <v>144</v>
      </c>
      <c r="H49" s="291"/>
      <c r="I49" s="292"/>
      <c r="J49" s="273"/>
      <c r="K49" s="274"/>
      <c r="L49" s="275"/>
      <c r="M49" s="276"/>
      <c r="N49" s="275"/>
      <c r="O49" s="277"/>
      <c r="P49" s="275"/>
      <c r="Q49" s="276"/>
      <c r="R49" s="275"/>
      <c r="S49" s="277"/>
      <c r="T49" s="293"/>
      <c r="U49" s="288"/>
      <c r="V49" s="289"/>
      <c r="W49" s="290"/>
      <c r="X49" s="294"/>
      <c r="Y49" s="284"/>
      <c r="Z49" s="282"/>
      <c r="AA49" s="224">
        <v>144</v>
      </c>
    </row>
    <row r="50" spans="1:27" ht="92.25" customHeight="1" thickBot="1" x14ac:dyDescent="0.35">
      <c r="A50" s="32" t="s">
        <v>127</v>
      </c>
      <c r="B50" s="33" t="s">
        <v>128</v>
      </c>
      <c r="C50" s="34" t="s">
        <v>129</v>
      </c>
      <c r="D50" s="192">
        <f>SUM(D51:D52)</f>
        <v>230</v>
      </c>
      <c r="E50" s="264"/>
      <c r="F50" s="192">
        <f>SUM(F51:F52)</f>
        <v>118</v>
      </c>
      <c r="G50" s="194">
        <f>SUM(G51:G52)</f>
        <v>220</v>
      </c>
      <c r="H50" s="225">
        <f>SUM(H51:H52)</f>
        <v>112</v>
      </c>
      <c r="I50" s="226">
        <f t="shared" ref="I50:AA50" si="13">SUM(I51:I52)</f>
        <v>56</v>
      </c>
      <c r="J50" s="227">
        <f t="shared" si="13"/>
        <v>56</v>
      </c>
      <c r="K50" s="228">
        <f t="shared" si="13"/>
        <v>0</v>
      </c>
      <c r="L50" s="229">
        <f t="shared" si="13"/>
        <v>0</v>
      </c>
      <c r="M50" s="230">
        <f t="shared" si="13"/>
        <v>0</v>
      </c>
      <c r="N50" s="231">
        <f t="shared" si="13"/>
        <v>0</v>
      </c>
      <c r="O50" s="232">
        <f t="shared" si="13"/>
        <v>0</v>
      </c>
      <c r="P50" s="229">
        <f t="shared" si="13"/>
        <v>0</v>
      </c>
      <c r="Q50" s="230">
        <f t="shared" si="13"/>
        <v>0</v>
      </c>
      <c r="R50" s="229">
        <f t="shared" si="13"/>
        <v>10</v>
      </c>
      <c r="S50" s="228">
        <f t="shared" si="13"/>
        <v>0</v>
      </c>
      <c r="T50" s="229">
        <f t="shared" si="13"/>
        <v>10</v>
      </c>
      <c r="U50" s="230">
        <f t="shared" si="13"/>
        <v>10</v>
      </c>
      <c r="V50" s="231">
        <f t="shared" si="13"/>
        <v>4</v>
      </c>
      <c r="W50" s="228">
        <f t="shared" si="13"/>
        <v>8</v>
      </c>
      <c r="X50" s="229">
        <f t="shared" si="13"/>
        <v>12</v>
      </c>
      <c r="Y50" s="230">
        <f t="shared" si="13"/>
        <v>20</v>
      </c>
      <c r="Z50" s="231">
        <f t="shared" si="13"/>
        <v>20</v>
      </c>
      <c r="AA50" s="228">
        <f t="shared" si="13"/>
        <v>18</v>
      </c>
    </row>
    <row r="51" spans="1:27" ht="36" customHeight="1" thickBot="1" x14ac:dyDescent="0.3">
      <c r="A51" s="36" t="s">
        <v>130</v>
      </c>
      <c r="B51" s="15" t="s">
        <v>131</v>
      </c>
      <c r="C51" s="17" t="s">
        <v>132</v>
      </c>
      <c r="D51" s="60">
        <v>134</v>
      </c>
      <c r="E51" s="315">
        <v>72</v>
      </c>
      <c r="F51" s="60">
        <f>D51-H51</f>
        <v>82</v>
      </c>
      <c r="G51" s="120">
        <v>129</v>
      </c>
      <c r="H51" s="48">
        <f>SUM(L51:AA51)</f>
        <v>52</v>
      </c>
      <c r="I51" s="233">
        <f>SUM(L51,N51,P51,R51,T51,V51,X51,Z51)</f>
        <v>24</v>
      </c>
      <c r="J51" s="233">
        <f>SUM(M51,O51,Q51,S51,U51,W51,Y51,AA51)</f>
        <v>28</v>
      </c>
      <c r="K51" s="234"/>
      <c r="L51" s="125"/>
      <c r="M51" s="124"/>
      <c r="N51" s="125"/>
      <c r="O51" s="126"/>
      <c r="P51" s="127"/>
      <c r="Q51" s="235"/>
      <c r="R51" s="236">
        <v>6</v>
      </c>
      <c r="S51" s="237"/>
      <c r="T51" s="66">
        <v>2</v>
      </c>
      <c r="U51" s="238">
        <v>4</v>
      </c>
      <c r="V51" s="239">
        <v>2</v>
      </c>
      <c r="W51" s="240">
        <v>4</v>
      </c>
      <c r="X51" s="241">
        <v>4</v>
      </c>
      <c r="Y51" s="242">
        <v>10</v>
      </c>
      <c r="Z51" s="241">
        <v>10</v>
      </c>
      <c r="AA51" s="243">
        <v>10</v>
      </c>
    </row>
    <row r="52" spans="1:27" ht="61.5" customHeight="1" thickBot="1" x14ac:dyDescent="0.3">
      <c r="A52" s="36" t="s">
        <v>133</v>
      </c>
      <c r="B52" s="15" t="s">
        <v>134</v>
      </c>
      <c r="C52" s="17" t="s">
        <v>132</v>
      </c>
      <c r="D52" s="60">
        <v>96</v>
      </c>
      <c r="E52" s="315">
        <v>60</v>
      </c>
      <c r="F52" s="60">
        <f>D52-H52</f>
        <v>36</v>
      </c>
      <c r="G52" s="120">
        <v>91</v>
      </c>
      <c r="H52" s="48">
        <f>SUM(L52:AA52)</f>
        <v>60</v>
      </c>
      <c r="I52" s="49">
        <f>SUM(L52,N52,P52,R52,T52,V52,X52,Z52)</f>
        <v>32</v>
      </c>
      <c r="J52" s="49">
        <f>SUM(M52,O52,Q52,S52,U52,W52,Y52,AA52)</f>
        <v>28</v>
      </c>
      <c r="K52" s="244"/>
      <c r="L52" s="245"/>
      <c r="M52" s="246"/>
      <c r="N52" s="245"/>
      <c r="O52" s="247"/>
      <c r="P52" s="66"/>
      <c r="Q52" s="248"/>
      <c r="R52" s="249">
        <v>4</v>
      </c>
      <c r="S52" s="244"/>
      <c r="T52" s="66">
        <v>8</v>
      </c>
      <c r="U52" s="206">
        <v>6</v>
      </c>
      <c r="V52" s="66">
        <v>2</v>
      </c>
      <c r="W52" s="250">
        <v>4</v>
      </c>
      <c r="X52" s="66">
        <v>8</v>
      </c>
      <c r="Y52" s="159">
        <v>10</v>
      </c>
      <c r="Z52" s="66">
        <v>10</v>
      </c>
      <c r="AA52" s="251">
        <v>8</v>
      </c>
    </row>
    <row r="53" spans="1:27" ht="18.75" x14ac:dyDescent="0.3">
      <c r="A53" s="295" t="s">
        <v>135</v>
      </c>
      <c r="B53" s="266" t="s">
        <v>112</v>
      </c>
      <c r="C53" s="267" t="s">
        <v>136</v>
      </c>
      <c r="D53" s="296">
        <v>108</v>
      </c>
      <c r="E53" s="296">
        <v>108</v>
      </c>
      <c r="F53" s="297">
        <f>SUM(G53)</f>
        <v>108</v>
      </c>
      <c r="G53" s="298">
        <f>SUM(L53:AA53)</f>
        <v>108</v>
      </c>
      <c r="H53" s="299"/>
      <c r="I53" s="278"/>
      <c r="J53" s="278"/>
      <c r="K53" s="300"/>
      <c r="L53" s="301"/>
      <c r="M53" s="302"/>
      <c r="N53" s="301"/>
      <c r="O53" s="303"/>
      <c r="P53" s="301"/>
      <c r="Q53" s="302"/>
      <c r="R53" s="301"/>
      <c r="S53" s="223">
        <v>72</v>
      </c>
      <c r="T53" s="280"/>
      <c r="U53" s="283"/>
      <c r="V53" s="309"/>
      <c r="W53" s="310"/>
      <c r="X53" s="311"/>
      <c r="Y53" s="312"/>
      <c r="Z53" s="311"/>
      <c r="AA53" s="252">
        <v>36</v>
      </c>
    </row>
    <row r="54" spans="1:27" ht="33" customHeight="1" x14ac:dyDescent="0.3">
      <c r="A54" s="295" t="s">
        <v>137</v>
      </c>
      <c r="B54" s="308" t="s">
        <v>115</v>
      </c>
      <c r="C54" s="267" t="s">
        <v>138</v>
      </c>
      <c r="D54" s="268">
        <v>288</v>
      </c>
      <c r="E54" s="268">
        <v>288</v>
      </c>
      <c r="F54" s="269">
        <f>SUM(G54)</f>
        <v>288</v>
      </c>
      <c r="G54" s="270">
        <f>SUM(L54:AA54)</f>
        <v>288</v>
      </c>
      <c r="H54" s="304"/>
      <c r="I54" s="275"/>
      <c r="J54" s="305"/>
      <c r="K54" s="277"/>
      <c r="L54" s="275"/>
      <c r="M54" s="276"/>
      <c r="N54" s="275"/>
      <c r="O54" s="277"/>
      <c r="P54" s="306"/>
      <c r="Q54" s="307"/>
      <c r="R54" s="306"/>
      <c r="S54" s="223">
        <v>108</v>
      </c>
      <c r="T54" s="280"/>
      <c r="U54" s="283"/>
      <c r="V54" s="309"/>
      <c r="W54" s="207">
        <v>72</v>
      </c>
      <c r="X54" s="309"/>
      <c r="Y54" s="283"/>
      <c r="Z54" s="309"/>
      <c r="AA54" s="253">
        <v>108</v>
      </c>
    </row>
    <row r="55" spans="1:27" ht="31.5" x14ac:dyDescent="0.25">
      <c r="A55" s="402" t="s">
        <v>139</v>
      </c>
      <c r="B55" s="403"/>
      <c r="C55" s="21" t="s">
        <v>140</v>
      </c>
      <c r="D55" s="254">
        <f>SUM(D15,D9)</f>
        <v>3098</v>
      </c>
      <c r="E55" s="254">
        <f>SUM(E15,E9)</f>
        <v>1669</v>
      </c>
      <c r="F55" s="254">
        <f t="shared" ref="F55:K55" si="14">SUM(F15,F9)</f>
        <v>2524</v>
      </c>
      <c r="G55" s="254">
        <f t="shared" si="14"/>
        <v>2952</v>
      </c>
      <c r="H55" s="254">
        <f t="shared" si="14"/>
        <v>640</v>
      </c>
      <c r="I55" s="254">
        <f t="shared" si="14"/>
        <v>294</v>
      </c>
      <c r="J55" s="254">
        <f t="shared" si="14"/>
        <v>326</v>
      </c>
      <c r="K55" s="255">
        <f t="shared" si="14"/>
        <v>20</v>
      </c>
      <c r="L55" s="404">
        <f>SUM(L50,M50,L46,M46,L41,M41,L16,M16,L9,M9)</f>
        <v>80</v>
      </c>
      <c r="M55" s="405"/>
      <c r="N55" s="394">
        <f>SUM(N50,O50,N46,O46,N41,O41,N16,O16,N9,O9)</f>
        <v>80</v>
      </c>
      <c r="O55" s="395"/>
      <c r="P55" s="404">
        <f>SUM(P50,Q50,P46,Q46,P41,Q41,P16,Q16,P9,Q9)</f>
        <v>80</v>
      </c>
      <c r="Q55" s="406"/>
      <c r="R55" s="407">
        <f>SUM(R50,S50,R46,S46,R41,S41,R16,S16,R9,S9)</f>
        <v>80</v>
      </c>
      <c r="S55" s="395"/>
      <c r="T55" s="404">
        <f>SUM(T50,U50,T46,U46,T41,U41,T16,U16,T9,U9)</f>
        <v>80</v>
      </c>
      <c r="U55" s="406"/>
      <c r="V55" s="407">
        <f>SUM(V50,W50,V46,W46,V41,W41,V16,W16,V9,W9)</f>
        <v>80</v>
      </c>
      <c r="W55" s="395"/>
      <c r="X55" s="404">
        <f>SUM(X50,Y50,X46,Y46,X41,Y41,X16,Y16,X9,Y9)</f>
        <v>80</v>
      </c>
      <c r="Y55" s="405"/>
      <c r="Z55" s="394">
        <f>SUM(Z50,AA50,Z46,AA46,Z41,AA41,Z16,AA16,Z9,AA9)</f>
        <v>80</v>
      </c>
      <c r="AA55" s="395"/>
    </row>
    <row r="56" spans="1:27" ht="18.75" x14ac:dyDescent="0.25">
      <c r="A56" s="37"/>
      <c r="B56" s="38" t="s">
        <v>141</v>
      </c>
      <c r="C56" s="39"/>
      <c r="D56" s="256"/>
      <c r="E56" s="384"/>
      <c r="F56" s="385"/>
      <c r="G56" s="385"/>
      <c r="H56" s="385"/>
      <c r="I56" s="385"/>
      <c r="J56" s="385"/>
      <c r="K56" s="386"/>
      <c r="L56" s="396">
        <f>SUM(L55:O55)</f>
        <v>160</v>
      </c>
      <c r="M56" s="397"/>
      <c r="N56" s="397"/>
      <c r="O56" s="398"/>
      <c r="P56" s="396">
        <f>SUM(P55:S55)</f>
        <v>160</v>
      </c>
      <c r="Q56" s="397"/>
      <c r="R56" s="397"/>
      <c r="S56" s="398"/>
      <c r="T56" s="396">
        <f>SUM(T55:W55)</f>
        <v>160</v>
      </c>
      <c r="U56" s="397"/>
      <c r="V56" s="397"/>
      <c r="W56" s="398"/>
      <c r="X56" s="396">
        <f>SUM(X55:AA55)</f>
        <v>160</v>
      </c>
      <c r="Y56" s="397"/>
      <c r="Z56" s="397"/>
      <c r="AA56" s="398"/>
    </row>
    <row r="57" spans="1:27" ht="31.5" x14ac:dyDescent="0.25">
      <c r="A57" s="37" t="s">
        <v>142</v>
      </c>
      <c r="B57" s="40" t="s">
        <v>143</v>
      </c>
      <c r="C57" s="41" t="s">
        <v>144</v>
      </c>
      <c r="D57" s="257"/>
      <c r="E57" s="384"/>
      <c r="F57" s="385"/>
      <c r="G57" s="385"/>
      <c r="H57" s="385"/>
      <c r="I57" s="385"/>
      <c r="J57" s="385"/>
      <c r="K57" s="386"/>
      <c r="L57" s="396">
        <v>160</v>
      </c>
      <c r="M57" s="397"/>
      <c r="N57" s="397"/>
      <c r="O57" s="398"/>
      <c r="P57" s="399">
        <v>160</v>
      </c>
      <c r="Q57" s="400"/>
      <c r="R57" s="400"/>
      <c r="S57" s="401"/>
      <c r="T57" s="399">
        <v>160</v>
      </c>
      <c r="U57" s="400"/>
      <c r="V57" s="400"/>
      <c r="W57" s="401"/>
      <c r="X57" s="396">
        <v>160</v>
      </c>
      <c r="Y57" s="397"/>
      <c r="Z57" s="397"/>
      <c r="AA57" s="398"/>
    </row>
    <row r="58" spans="1:27" ht="18.75" x14ac:dyDescent="0.3">
      <c r="A58" s="37" t="s">
        <v>145</v>
      </c>
      <c r="B58" s="37" t="s">
        <v>146</v>
      </c>
      <c r="C58" s="41" t="s">
        <v>147</v>
      </c>
      <c r="D58" s="257"/>
      <c r="E58" s="384"/>
      <c r="F58" s="385"/>
      <c r="G58" s="385"/>
      <c r="H58" s="385"/>
      <c r="I58" s="385"/>
      <c r="J58" s="385"/>
      <c r="K58" s="386"/>
      <c r="L58" s="387"/>
      <c r="M58" s="385"/>
      <c r="N58" s="385"/>
      <c r="O58" s="386"/>
      <c r="P58" s="387"/>
      <c r="Q58" s="385"/>
      <c r="R58" s="385"/>
      <c r="S58" s="386"/>
      <c r="T58" s="388"/>
      <c r="U58" s="389"/>
      <c r="V58" s="389"/>
      <c r="W58" s="390"/>
      <c r="X58" s="391"/>
      <c r="Y58" s="392"/>
      <c r="Z58" s="392"/>
      <c r="AA58" s="393"/>
    </row>
    <row r="59" spans="1:27" ht="15.75" customHeight="1" x14ac:dyDescent="0.25">
      <c r="A59" s="381" t="s">
        <v>148</v>
      </c>
      <c r="B59" s="382"/>
      <c r="C59" s="382"/>
      <c r="D59" s="382"/>
      <c r="E59" s="382"/>
      <c r="F59" s="383"/>
      <c r="G59" s="327" t="s">
        <v>149</v>
      </c>
      <c r="H59" s="344" t="s">
        <v>150</v>
      </c>
      <c r="I59" s="345"/>
      <c r="J59" s="345"/>
      <c r="K59" s="346"/>
      <c r="L59" s="372">
        <v>6</v>
      </c>
      <c r="M59" s="373"/>
      <c r="N59" s="370">
        <v>7</v>
      </c>
      <c r="O59" s="371"/>
      <c r="P59" s="372">
        <v>8</v>
      </c>
      <c r="Q59" s="373"/>
      <c r="R59" s="370">
        <v>9</v>
      </c>
      <c r="S59" s="371"/>
      <c r="T59" s="372">
        <v>9</v>
      </c>
      <c r="U59" s="373"/>
      <c r="V59" s="370">
        <v>7</v>
      </c>
      <c r="W59" s="371"/>
      <c r="X59" s="372">
        <v>6</v>
      </c>
      <c r="Y59" s="374"/>
      <c r="Z59" s="375">
        <v>7</v>
      </c>
      <c r="AA59" s="371"/>
    </row>
    <row r="60" spans="1:27" ht="15.75" customHeight="1" x14ac:dyDescent="0.25">
      <c r="A60" s="378" t="s">
        <v>151</v>
      </c>
      <c r="B60" s="379"/>
      <c r="C60" s="379"/>
      <c r="D60" s="379"/>
      <c r="E60" s="379"/>
      <c r="F60" s="380"/>
      <c r="G60" s="328"/>
      <c r="H60" s="344" t="s">
        <v>152</v>
      </c>
      <c r="I60" s="345"/>
      <c r="J60" s="345"/>
      <c r="K60" s="346"/>
      <c r="L60" s="372">
        <f>SUM(L44:M44,L48:M48,L53:M53)</f>
        <v>0</v>
      </c>
      <c r="M60" s="373"/>
      <c r="N60" s="370">
        <f>SUM(N44:O44,N48:O48,N53:O53)</f>
        <v>0</v>
      </c>
      <c r="O60" s="371"/>
      <c r="P60" s="372">
        <f>SUM(P44:Q44,P48:Q48,P53:Q53)</f>
        <v>0</v>
      </c>
      <c r="Q60" s="373"/>
      <c r="R60" s="370">
        <f>SUM(R44:S44,R48:S48,R53:S53)</f>
        <v>144</v>
      </c>
      <c r="S60" s="371"/>
      <c r="T60" s="372">
        <f>SUM(T44:U44,T48:U48,T53:U53)</f>
        <v>0</v>
      </c>
      <c r="U60" s="373"/>
      <c r="V60" s="370">
        <f>SUM(V44:W44,V48:W48,V53:W53)</f>
        <v>36</v>
      </c>
      <c r="W60" s="371"/>
      <c r="X60" s="372">
        <f>SUM(X44:Y44,X48:Y48,X53:Y53)</f>
        <v>0</v>
      </c>
      <c r="Y60" s="374"/>
      <c r="Z60" s="375">
        <f>SUM(Z44:AA44,Z48:AA48,Z53:AA53)</f>
        <v>108</v>
      </c>
      <c r="AA60" s="371"/>
    </row>
    <row r="61" spans="1:27" ht="15.75" customHeight="1" x14ac:dyDescent="0.25">
      <c r="A61" s="357" t="s">
        <v>153</v>
      </c>
      <c r="B61" s="358"/>
      <c r="C61" s="358"/>
      <c r="D61" s="358"/>
      <c r="E61" s="358"/>
      <c r="F61" s="359"/>
      <c r="G61" s="328"/>
      <c r="H61" s="344" t="s">
        <v>154</v>
      </c>
      <c r="I61" s="345"/>
      <c r="J61" s="345"/>
      <c r="K61" s="346"/>
      <c r="L61" s="372">
        <f>SUM(L45:M45,L49:M49,L54:M54)</f>
        <v>0</v>
      </c>
      <c r="M61" s="373"/>
      <c r="N61" s="370">
        <f>SUM(N45:O45,N49:O49,N54:O54)</f>
        <v>0</v>
      </c>
      <c r="O61" s="371"/>
      <c r="P61" s="372">
        <f>SUM(P45:Q45,P49:Q49,P54:Q54)</f>
        <v>0</v>
      </c>
      <c r="Q61" s="373"/>
      <c r="R61" s="370">
        <f>SUM(R45:S45,R49:S49,R54:S54)</f>
        <v>216</v>
      </c>
      <c r="S61" s="371"/>
      <c r="T61" s="372">
        <f>SUM(T45:U45,T49:U49,T54:U54)</f>
        <v>0</v>
      </c>
      <c r="U61" s="373"/>
      <c r="V61" s="370">
        <f>SUM(V45:W45,V49:W49,V54:W54)</f>
        <v>144</v>
      </c>
      <c r="W61" s="371"/>
      <c r="X61" s="372">
        <f>SUM(X45:Y45,X49:Y49,X54:Y54)</f>
        <v>0</v>
      </c>
      <c r="Y61" s="374"/>
      <c r="Z61" s="375">
        <f>SUM(Z45:AA45,Z49:AA49,Z54:AA54)</f>
        <v>252</v>
      </c>
      <c r="AA61" s="371"/>
    </row>
    <row r="62" spans="1:27" ht="34.5" customHeight="1" x14ac:dyDescent="0.25">
      <c r="A62" s="357" t="s">
        <v>155</v>
      </c>
      <c r="B62" s="358"/>
      <c r="C62" s="358"/>
      <c r="D62" s="358"/>
      <c r="E62" s="358"/>
      <c r="F62" s="359"/>
      <c r="G62" s="328"/>
      <c r="H62" s="344" t="s">
        <v>156</v>
      </c>
      <c r="I62" s="345"/>
      <c r="J62" s="345"/>
      <c r="K62" s="346"/>
      <c r="L62" s="376">
        <v>0</v>
      </c>
      <c r="M62" s="377"/>
      <c r="N62" s="361">
        <v>0</v>
      </c>
      <c r="O62" s="362"/>
      <c r="P62" s="376">
        <v>0</v>
      </c>
      <c r="Q62" s="377"/>
      <c r="R62" s="361">
        <v>0</v>
      </c>
      <c r="S62" s="362"/>
      <c r="T62" s="363" t="s">
        <v>157</v>
      </c>
      <c r="U62" s="364"/>
      <c r="V62" s="365">
        <v>0</v>
      </c>
      <c r="W62" s="366"/>
      <c r="X62" s="367">
        <v>0</v>
      </c>
      <c r="Y62" s="368"/>
      <c r="Z62" s="365">
        <v>144</v>
      </c>
      <c r="AA62" s="366"/>
    </row>
    <row r="63" spans="1:27" ht="29.25" customHeight="1" x14ac:dyDescent="0.25">
      <c r="A63" s="357" t="s">
        <v>158</v>
      </c>
      <c r="B63" s="358"/>
      <c r="C63" s="358"/>
      <c r="D63" s="358"/>
      <c r="E63" s="358"/>
      <c r="F63" s="359"/>
      <c r="G63" s="328"/>
      <c r="H63" s="344" t="s">
        <v>159</v>
      </c>
      <c r="I63" s="345"/>
      <c r="J63" s="345"/>
      <c r="K63" s="346"/>
      <c r="L63" s="354">
        <v>1</v>
      </c>
      <c r="M63" s="369"/>
      <c r="N63" s="352">
        <v>2</v>
      </c>
      <c r="O63" s="353"/>
      <c r="P63" s="354">
        <v>2</v>
      </c>
      <c r="Q63" s="369"/>
      <c r="R63" s="352">
        <v>4</v>
      </c>
      <c r="S63" s="353"/>
      <c r="T63" s="354">
        <v>2</v>
      </c>
      <c r="U63" s="355"/>
      <c r="V63" s="356">
        <v>5</v>
      </c>
      <c r="W63" s="353"/>
      <c r="X63" s="354">
        <v>3</v>
      </c>
      <c r="Y63" s="355"/>
      <c r="Z63" s="356">
        <v>3</v>
      </c>
      <c r="AA63" s="353"/>
    </row>
    <row r="64" spans="1:27" ht="24" customHeight="1" x14ac:dyDescent="0.25">
      <c r="A64" s="357" t="s">
        <v>160</v>
      </c>
      <c r="B64" s="358"/>
      <c r="C64" s="358"/>
      <c r="D64" s="358"/>
      <c r="E64" s="358"/>
      <c r="F64" s="359"/>
      <c r="G64" s="328"/>
      <c r="H64" s="344" t="s">
        <v>161</v>
      </c>
      <c r="I64" s="345"/>
      <c r="J64" s="345"/>
      <c r="K64" s="346"/>
      <c r="L64" s="343">
        <v>4</v>
      </c>
      <c r="M64" s="360"/>
      <c r="N64" s="339">
        <v>4</v>
      </c>
      <c r="O64" s="340"/>
      <c r="P64" s="341">
        <v>5</v>
      </c>
      <c r="Q64" s="360"/>
      <c r="R64" s="339">
        <v>5</v>
      </c>
      <c r="S64" s="340"/>
      <c r="T64" s="341">
        <v>4</v>
      </c>
      <c r="U64" s="340"/>
      <c r="V64" s="341">
        <v>6</v>
      </c>
      <c r="W64" s="342"/>
      <c r="X64" s="343">
        <v>3</v>
      </c>
      <c r="Y64" s="340"/>
      <c r="Z64" s="341">
        <v>7</v>
      </c>
      <c r="AA64" s="342"/>
    </row>
    <row r="65" spans="1:27" ht="21.75" customHeight="1" thickBot="1" x14ac:dyDescent="0.3">
      <c r="A65" s="258"/>
      <c r="B65" s="259"/>
      <c r="C65" s="259"/>
      <c r="D65" s="259"/>
      <c r="E65" s="259"/>
      <c r="F65" s="260"/>
      <c r="G65" s="329"/>
      <c r="H65" s="344" t="s">
        <v>162</v>
      </c>
      <c r="I65" s="345"/>
      <c r="J65" s="345"/>
      <c r="K65" s="346"/>
      <c r="L65" s="347">
        <v>0</v>
      </c>
      <c r="M65" s="348"/>
      <c r="N65" s="349">
        <v>1</v>
      </c>
      <c r="O65" s="350"/>
      <c r="P65" s="351">
        <v>0</v>
      </c>
      <c r="Q65" s="348"/>
      <c r="R65" s="349">
        <v>1</v>
      </c>
      <c r="S65" s="350"/>
      <c r="T65" s="336" t="s">
        <v>157</v>
      </c>
      <c r="U65" s="337"/>
      <c r="V65" s="336" t="s">
        <v>157</v>
      </c>
      <c r="W65" s="337"/>
      <c r="X65" s="336" t="s">
        <v>157</v>
      </c>
      <c r="Y65" s="337"/>
      <c r="Z65" s="336" t="s">
        <v>157</v>
      </c>
      <c r="AA65" s="338"/>
    </row>
    <row r="66" spans="1:27" ht="15.75" thickTop="1" x14ac:dyDescent="0.25"/>
    <row r="69" spans="1:27" x14ac:dyDescent="0.25">
      <c r="B69" t="s">
        <v>167</v>
      </c>
    </row>
  </sheetData>
  <mergeCells count="145">
    <mergeCell ref="A1:N1"/>
    <mergeCell ref="C2:C7"/>
    <mergeCell ref="E2:K2"/>
    <mergeCell ref="L2:AA2"/>
    <mergeCell ref="E3:E7"/>
    <mergeCell ref="F3:F7"/>
    <mergeCell ref="G3:K3"/>
    <mergeCell ref="L3:O3"/>
    <mergeCell ref="P3:S3"/>
    <mergeCell ref="T3:W3"/>
    <mergeCell ref="X3:AA3"/>
    <mergeCell ref="G4:G7"/>
    <mergeCell ref="H4:H7"/>
    <mergeCell ref="I4:I7"/>
    <mergeCell ref="J4:J7"/>
    <mergeCell ref="K4:K7"/>
    <mergeCell ref="L4:M4"/>
    <mergeCell ref="N4:O4"/>
    <mergeCell ref="P4:Q4"/>
    <mergeCell ref="R4:S4"/>
    <mergeCell ref="T4:U4"/>
    <mergeCell ref="V4:W4"/>
    <mergeCell ref="X4:Y4"/>
    <mergeCell ref="Z4:AA4"/>
    <mergeCell ref="AA5:AA7"/>
    <mergeCell ref="L8:M8"/>
    <mergeCell ref="N8:O8"/>
    <mergeCell ref="P8:Q8"/>
    <mergeCell ref="R8:S8"/>
    <mergeCell ref="T8:U8"/>
    <mergeCell ref="V8:W8"/>
    <mergeCell ref="R5:R7"/>
    <mergeCell ref="S5:S7"/>
    <mergeCell ref="T5:T7"/>
    <mergeCell ref="U5:U7"/>
    <mergeCell ref="V5:V7"/>
    <mergeCell ref="W5:W7"/>
    <mergeCell ref="X8:Y8"/>
    <mergeCell ref="Z8:AA8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A55:B55"/>
    <mergeCell ref="L55:M55"/>
    <mergeCell ref="N55:O55"/>
    <mergeCell ref="P55:Q55"/>
    <mergeCell ref="R55:S55"/>
    <mergeCell ref="T55:U55"/>
    <mergeCell ref="V55:W55"/>
    <mergeCell ref="X55:Y55"/>
    <mergeCell ref="E57:K57"/>
    <mergeCell ref="L57:O57"/>
    <mergeCell ref="X57:AA57"/>
    <mergeCell ref="E58:K58"/>
    <mergeCell ref="L58:O58"/>
    <mergeCell ref="P58:S58"/>
    <mergeCell ref="T58:W58"/>
    <mergeCell ref="X58:AA58"/>
    <mergeCell ref="Z55:AA55"/>
    <mergeCell ref="E56:K56"/>
    <mergeCell ref="L56:O56"/>
    <mergeCell ref="P56:S56"/>
    <mergeCell ref="T56:W56"/>
    <mergeCell ref="X56:AA56"/>
    <mergeCell ref="P57:S57"/>
    <mergeCell ref="T57:W57"/>
    <mergeCell ref="R59:S59"/>
    <mergeCell ref="T59:U59"/>
    <mergeCell ref="V59:W59"/>
    <mergeCell ref="X59:Y59"/>
    <mergeCell ref="Z59:AA59"/>
    <mergeCell ref="A60:F60"/>
    <mergeCell ref="H60:K60"/>
    <mergeCell ref="L60:M60"/>
    <mergeCell ref="N60:O60"/>
    <mergeCell ref="P60:Q60"/>
    <mergeCell ref="A59:F59"/>
    <mergeCell ref="G59:G65"/>
    <mergeCell ref="H59:K59"/>
    <mergeCell ref="L59:M59"/>
    <mergeCell ref="N59:O59"/>
    <mergeCell ref="P59:Q59"/>
    <mergeCell ref="R60:S60"/>
    <mergeCell ref="T60:U60"/>
    <mergeCell ref="V60:W60"/>
    <mergeCell ref="X60:Y60"/>
    <mergeCell ref="Z60:AA60"/>
    <mergeCell ref="A61:F61"/>
    <mergeCell ref="H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62:F62"/>
    <mergeCell ref="H62:K62"/>
    <mergeCell ref="L62:M62"/>
    <mergeCell ref="N62:O62"/>
    <mergeCell ref="P62:Q62"/>
    <mergeCell ref="L64:M64"/>
    <mergeCell ref="N64:O64"/>
    <mergeCell ref="P64:Q64"/>
    <mergeCell ref="R62:S62"/>
    <mergeCell ref="T62:U62"/>
    <mergeCell ref="V62:W62"/>
    <mergeCell ref="X62:Y62"/>
    <mergeCell ref="Z62:AA62"/>
    <mergeCell ref="A63:F63"/>
    <mergeCell ref="H63:K63"/>
    <mergeCell ref="L63:M63"/>
    <mergeCell ref="N63:O63"/>
    <mergeCell ref="P63:Q63"/>
    <mergeCell ref="A2:A7"/>
    <mergeCell ref="D2:D7"/>
    <mergeCell ref="B2:B7"/>
    <mergeCell ref="T65:U65"/>
    <mergeCell ref="V65:W65"/>
    <mergeCell ref="X65:Y65"/>
    <mergeCell ref="Z65:AA65"/>
    <mergeCell ref="R64:S64"/>
    <mergeCell ref="T64:U64"/>
    <mergeCell ref="V64:W64"/>
    <mergeCell ref="X64:Y64"/>
    <mergeCell ref="Z64:AA64"/>
    <mergeCell ref="H65:K65"/>
    <mergeCell ref="L65:M65"/>
    <mergeCell ref="N65:O65"/>
    <mergeCell ref="P65:Q65"/>
    <mergeCell ref="R65:S65"/>
    <mergeCell ref="R63:S63"/>
    <mergeCell ref="T63:U63"/>
    <mergeCell ref="V63:W63"/>
    <mergeCell ref="X63:Y63"/>
    <mergeCell ref="Z63:AA63"/>
    <mergeCell ref="A64:F64"/>
    <mergeCell ref="H64:K64"/>
  </mergeCells>
  <hyperlinks>
    <hyperlink ref="C2" location="_ftn1" display="_ftn1" xr:uid="{1528F6EA-CD2C-4972-8C1C-EFC7A4665D4C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МарковскаяОВ</dc:creator>
  <cp:lastModifiedBy>Users</cp:lastModifiedBy>
  <dcterms:created xsi:type="dcterms:W3CDTF">2015-06-05T18:19:34Z</dcterms:created>
  <dcterms:modified xsi:type="dcterms:W3CDTF">2023-09-29T07:08:18Z</dcterms:modified>
</cp:coreProperties>
</file>